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PB Agustus" sheetId="1" r:id="rId1"/>
  </sheets>
  <definedNames>
    <definedName name="JR_PAGE_ANCHOR_0_1" localSheetId="0">'PB Agustus'!$A$1</definedName>
  </definedNames>
  <calcPr fullCalcOnLoad="1"/>
</workbook>
</file>

<file path=xl/sharedStrings.xml><?xml version="1.0" encoding="utf-8"?>
<sst xmlns="http://schemas.openxmlformats.org/spreadsheetml/2006/main" count="87" uniqueCount="67">
  <si>
    <t>TABEL 21</t>
  </si>
  <si>
    <t>JUMLAH PELAYANAN PESERTA KB BARU BERDASARKAN METODE KONTRASEPSI</t>
  </si>
  <si>
    <t>S.D BULAN  : AGUSTUS -  2023</t>
  </si>
  <si>
    <t>Prov :  JAWA TIMUR</t>
  </si>
  <si>
    <t>Kab  :  NGAWI</t>
  </si>
  <si>
    <t>KODE</t>
  </si>
  <si>
    <t>KECAMATAN</t>
  </si>
  <si>
    <t>JUMLAH PESERTA KB BARU</t>
  </si>
  <si>
    <t>TARGET</t>
  </si>
  <si>
    <t>%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</si>
  <si>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</si>
  <si>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</si>
  <si>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</si>
  <si>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</si>
  <si>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</si>
  <si>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</si>
  <si>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</si>
  <si>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</si>
  <si>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</si>
  <si>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</si>
  <si>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</si>
  <si>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</si>
  <si>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KOMBINASI</t>
  </si>
  <si>
    <t>PROGESTIN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</si>
  <si>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</si>
  <si>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</si>
  <si>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</si>
  <si>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</si>
  <si>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</si>
  <si>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</si>
  <si>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</si>
  <si>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</si>
  <si>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</si>
  <si>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</si>
  <si>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</si>
  <si>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</si>
  <si>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</si>
  <si>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</si>
  <si>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</si>
  <si>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</si>
  <si>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</si>
  <si>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</si>
  <si>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</si>
  <si>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</si>
  <si>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</si>
  <si>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</si>
  <si>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</si>
  <si>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</si>
  <si>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</si>
  <si>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</si>
  <si>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</si>
  <si>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</si>
  <si>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</si>
  <si>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</si>
  <si>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</si>
  <si>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</si>
  <si>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</si>
  <si>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</si>
  <si>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</si>
  <si>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</si>
  <si>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</si>
  <si>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</si>
  <si>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</si>
  <si>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</si>
  <si>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r>
      <rPr>
        <b/>
        <sz val="10"/>
        <color indexed="8"/>
        <rFont val="SansSerif"/>
        <family val="0"/>
      </rPr>
      <t>Jumlah Total</t>
    </r>
  </si>
  <si>
    <t>* Sumber Data : Hasil Pelayanan KB Baru Aplikasi Siga sampai dengan Bulan Agustus 2023</t>
  </si>
  <si>
    <t>Ngawi, 7 September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</si>
</sst>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ansSerif"/>
      <family val="2"/>
    </font>
    <font>
      <sz val="9"/>
      <name val="SansSerif"/>
      <family val="2"/>
    </font>
    <font>
      <sz val="10"/>
      <name val="Arial"/>
      <family val="2"/>
    </font>
    <font>
      <b/>
      <sz val="10"/>
      <color indexed="8"/>
      <name val="SansSerif"/>
      <family val="0"/>
    </font>
    <font>
      <b/>
      <sz val="10"/>
      <name val="Arial"/>
      <family val="2"/>
    </font>
    <font>
      <b/>
      <i/>
      <sz val="12"/>
      <name val="Sans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7"/>
      <color indexed="8"/>
      <name val="SansSerif"/>
      <family val="2"/>
    </font>
    <font>
      <sz val="10"/>
      <color indexed="8"/>
      <name val="SansSerif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SansSerif"/>
      <family val="2"/>
    </font>
    <font>
      <b/>
      <sz val="11"/>
      <color indexed="8"/>
      <name val="Sans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7"/>
      <color theme="1"/>
      <name val="SansSerif"/>
      <family val="2"/>
    </font>
    <font>
      <sz val="10"/>
      <color rgb="FF000000"/>
      <name val="SansSerif"/>
      <family val="2"/>
    </font>
    <font>
      <sz val="10"/>
      <color theme="1"/>
      <name val="SansSerif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SansSerif"/>
      <family val="2"/>
    </font>
    <font>
      <b/>
      <sz val="12"/>
      <color theme="1"/>
      <name val="SansSerif"/>
      <family val="2"/>
    </font>
    <font>
      <b/>
      <sz val="10"/>
      <color theme="1"/>
      <name val="SansSerif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double">
        <color theme="1"/>
      </top>
      <bottom/>
    </border>
    <border>
      <left style="thin">
        <color theme="1"/>
      </left>
      <right style="thin">
        <color theme="1"/>
      </right>
      <top style="double">
        <color theme="1"/>
      </top>
      <bottom style="double"/>
    </border>
    <border>
      <left style="double"/>
      <right style="thin"/>
      <top/>
      <bottom/>
    </border>
    <border>
      <left style="thin">
        <color theme="1"/>
      </left>
      <right/>
      <top style="double">
        <color theme="1"/>
      </top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>
        <color theme="1"/>
      </right>
      <top/>
      <bottom style="thin">
        <color theme="1"/>
      </bottom>
    </border>
    <border>
      <left style="double"/>
      <right style="thin"/>
      <top style="thin"/>
      <bottom style="thin"/>
    </border>
    <border>
      <left style="thin">
        <color theme="1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theme="1"/>
      </left>
      <right/>
      <top style="double">
        <color theme="1"/>
      </top>
      <bottom style="double">
        <color theme="1"/>
      </bottom>
    </border>
    <border>
      <left/>
      <right/>
      <top style="double">
        <color theme="1"/>
      </top>
      <bottom style="double">
        <color theme="1"/>
      </bottom>
    </border>
    <border>
      <left/>
      <right style="double">
        <color theme="1"/>
      </right>
      <top style="double">
        <color theme="1"/>
      </top>
      <bottom style="double">
        <color theme="1"/>
      </bottom>
    </border>
    <border>
      <left/>
      <right style="thin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thin">
        <color theme="1"/>
      </right>
      <top/>
      <bottom style="double">
        <color theme="1"/>
      </bottom>
    </border>
    <border>
      <left style="thin">
        <color theme="1"/>
      </left>
      <right/>
      <top/>
      <bottom style="double">
        <color theme="1"/>
      </bottom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57" applyFont="1">
      <alignment/>
      <protection/>
    </xf>
    <xf numFmtId="0" fontId="0" fillId="0" borderId="0" xfId="57">
      <alignment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50" fillId="0" borderId="11" xfId="57" applyFont="1" applyBorder="1" applyAlignment="1">
      <alignment horizontal="center" vertical="center" wrapText="1"/>
      <protection/>
    </xf>
    <xf numFmtId="0" fontId="51" fillId="33" borderId="12" xfId="0" applyFont="1" applyFill="1" applyBorder="1" applyAlignment="1" quotePrefix="1">
      <alignment horizontal="center" vertical="center" wrapText="1"/>
    </xf>
    <xf numFmtId="0" fontId="52" fillId="0" borderId="13" xfId="57" applyFont="1" applyBorder="1" applyAlignment="1">
      <alignment horizontal="left" vertical="center" wrapText="1"/>
      <protection/>
    </xf>
    <xf numFmtId="0" fontId="51" fillId="33" borderId="14" xfId="56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2" fontId="2" fillId="0" borderId="14" xfId="57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2" fontId="2" fillId="0" borderId="15" xfId="57" applyNumberFormat="1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5" xfId="57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2" fontId="52" fillId="0" borderId="16" xfId="57" applyNumberFormat="1" applyFont="1" applyBorder="1" applyAlignment="1">
      <alignment horizontal="center" vertical="center" wrapText="1"/>
      <protection/>
    </xf>
    <xf numFmtId="0" fontId="54" fillId="0" borderId="0" xfId="57" applyFont="1">
      <alignment/>
      <protection/>
    </xf>
    <xf numFmtId="0" fontId="51" fillId="33" borderId="17" xfId="0" applyFont="1" applyFill="1" applyBorder="1" applyAlignment="1" quotePrefix="1">
      <alignment horizontal="center" vertical="center" wrapText="1"/>
    </xf>
    <xf numFmtId="0" fontId="52" fillId="0" borderId="18" xfId="57" applyFont="1" applyBorder="1" applyAlignment="1">
      <alignment horizontal="left" vertical="center" wrapText="1"/>
      <protection/>
    </xf>
    <xf numFmtId="0" fontId="51" fillId="33" borderId="19" xfId="56" applyFont="1" applyFill="1" applyBorder="1" applyAlignment="1">
      <alignment horizontal="center" vertical="center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2" fontId="2" fillId="0" borderId="19" xfId="57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1" fillId="33" borderId="20" xfId="56" applyFont="1" applyFill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2" fontId="2" fillId="0" borderId="20" xfId="57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2" fillId="0" borderId="20" xfId="57" applyFont="1" applyBorder="1" applyAlignment="1">
      <alignment horizontal="center" vertical="center" wrapText="1"/>
      <protection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55">
      <alignment/>
      <protection/>
    </xf>
    <xf numFmtId="0" fontId="0" fillId="0" borderId="0" xfId="58">
      <alignment/>
      <protection/>
    </xf>
    <xf numFmtId="0" fontId="56" fillId="0" borderId="0" xfId="57" applyFont="1" applyAlignment="1">
      <alignment horizontal="left" vertical="center" wrapText="1"/>
      <protection/>
    </xf>
    <xf numFmtId="0" fontId="50" fillId="0" borderId="23" xfId="57" applyFont="1" applyBorder="1" applyAlignment="1">
      <alignment horizontal="center" vertical="center" wrapText="1"/>
      <protection/>
    </xf>
    <xf numFmtId="0" fontId="50" fillId="0" borderId="24" xfId="57" applyFont="1" applyBorder="1" applyAlignment="1">
      <alignment horizontal="center" vertical="center" wrapText="1"/>
      <protection/>
    </xf>
    <xf numFmtId="0" fontId="50" fillId="0" borderId="25" xfId="57" applyFont="1" applyBorder="1" applyAlignment="1">
      <alignment horizontal="center" vertical="center" wrapText="1"/>
      <protection/>
    </xf>
    <xf numFmtId="0" fontId="50" fillId="0" borderId="26" xfId="57" applyFont="1" applyBorder="1" applyAlignment="1">
      <alignment horizontal="center" vertical="center" wrapText="1"/>
      <protection/>
    </xf>
    <xf numFmtId="0" fontId="57" fillId="0" borderId="0" xfId="57" applyFont="1" applyAlignment="1">
      <alignment horizontal="center" vertical="top" wrapText="1"/>
      <protection/>
    </xf>
    <xf numFmtId="0" fontId="57" fillId="0" borderId="0" xfId="57" applyFont="1" applyAlignment="1">
      <alignment horizontal="center" vertical="center" wrapText="1"/>
      <protection/>
    </xf>
    <xf numFmtId="0" fontId="57" fillId="0" borderId="0" xfId="57" applyFont="1" applyAlignment="1">
      <alignment horizontal="left" vertical="center" wrapText="1"/>
      <protection/>
    </xf>
    <xf numFmtId="0" fontId="58" fillId="0" borderId="27" xfId="57" applyFont="1" applyBorder="1" applyAlignment="1">
      <alignment horizontal="center" vertical="center" wrapText="1"/>
      <protection/>
    </xf>
    <xf numFmtId="0" fontId="58" fillId="0" borderId="28" xfId="57" applyFont="1" applyBorder="1" applyAlignment="1">
      <alignment horizontal="center" vertical="center" wrapText="1"/>
      <protection/>
    </xf>
    <xf numFmtId="0" fontId="59" fillId="0" borderId="0" xfId="55" applyFont="1" applyAlignment="1">
      <alignment horizontal="center"/>
      <protection/>
    </xf>
    <xf numFmtId="0" fontId="50" fillId="0" borderId="29" xfId="57" applyFont="1" applyBorder="1" applyAlignment="1">
      <alignment horizontal="center" vertical="center" wrapText="1"/>
      <protection/>
    </xf>
    <xf numFmtId="0" fontId="50" fillId="0" borderId="30" xfId="57" applyFont="1" applyBorder="1" applyAlignment="1">
      <alignment horizontal="center" vertical="center" wrapText="1"/>
      <protection/>
    </xf>
    <xf numFmtId="0" fontId="50" fillId="0" borderId="11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419100</xdr:colOff>
      <xdr:row>31</xdr:row>
      <xdr:rowOff>28575</xdr:rowOff>
    </xdr:from>
    <xdr:to>
      <xdr:col>33</xdr:col>
      <xdr:colOff>142875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9420225" y="5562600"/>
          <a:ext cx="2724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2"/>
  <sheetViews>
    <sheetView tabSelected="1" zoomScale="96" zoomScaleNormal="96" zoomScalePageLayoutView="0" workbookViewId="0" topLeftCell="A1">
      <selection activeCell="AA14" sqref="AA14"/>
    </sheetView>
  </sheetViews>
  <sheetFormatPr defaultColWidth="8.7109375" defaultRowHeight="15"/>
  <cols>
    <col min="1" max="1" width="6.00390625" style="2" customWidth="1"/>
    <col min="2" max="2" width="14.421875" style="2" customWidth="1"/>
    <col min="3" max="3" width="9.140625" style="2" customWidth="1"/>
    <col min="4" max="4" width="7.57421875" style="2" customWidth="1"/>
    <col min="5" max="5" width="6.57421875" style="2" customWidth="1"/>
    <col min="6" max="6" width="7.7109375" style="2" hidden="1" customWidth="1"/>
    <col min="7" max="7" width="7.8515625" style="2" hidden="1" customWidth="1"/>
    <col min="8" max="8" width="8.00390625" style="2" hidden="1" customWidth="1"/>
    <col min="9" max="9" width="6.28125" style="2" bestFit="1" customWidth="1"/>
    <col min="10" max="10" width="7.421875" style="2" customWidth="1"/>
    <col min="11" max="11" width="7.00390625" style="2" customWidth="1"/>
    <col min="12" max="12" width="10.421875" style="2" hidden="1" customWidth="1"/>
    <col min="13" max="13" width="11.00390625" style="2" hidden="1" customWidth="1"/>
    <col min="14" max="14" width="6.28125" style="2" bestFit="1" customWidth="1"/>
    <col min="15" max="15" width="7.7109375" style="2" customWidth="1"/>
    <col min="16" max="16" width="6.00390625" style="2" customWidth="1"/>
    <col min="17" max="17" width="6.140625" style="2" bestFit="1" customWidth="1"/>
    <col min="18" max="18" width="7.00390625" style="2" customWidth="1"/>
    <col min="19" max="19" width="6.8515625" style="2" customWidth="1"/>
    <col min="20" max="20" width="7.00390625" style="2" hidden="1" customWidth="1"/>
    <col min="21" max="21" width="0.42578125" style="2" hidden="1" customWidth="1"/>
    <col min="22" max="22" width="6.140625" style="2" customWidth="1"/>
    <col min="23" max="23" width="5.7109375" style="2" bestFit="1" customWidth="1"/>
    <col min="24" max="24" width="6.8515625" style="2" customWidth="1"/>
    <col min="25" max="25" width="6.140625" style="2" bestFit="1" customWidth="1"/>
    <col min="26" max="26" width="5.7109375" style="2" bestFit="1" customWidth="1"/>
    <col min="27" max="27" width="8.00390625" style="2" customWidth="1"/>
    <col min="28" max="28" width="6.140625" style="2" bestFit="1" customWidth="1"/>
    <col min="29" max="29" width="5.7109375" style="2" bestFit="1" customWidth="1"/>
    <col min="30" max="30" width="5.421875" style="2" customWidth="1"/>
    <col min="31" max="31" width="6.140625" style="2" bestFit="1" customWidth="1"/>
    <col min="32" max="32" width="5.7109375" style="2" bestFit="1" customWidth="1"/>
    <col min="33" max="33" width="7.8515625" style="2" customWidth="1"/>
    <col min="34" max="16384" width="8.7109375" style="2" customWidth="1"/>
  </cols>
  <sheetData>
    <row r="1" spans="1:33" s="1" customFormat="1" ht="13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s="1" customFormat="1" ht="13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1" s="1" customFormat="1" ht="13.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1" customFormat="1" ht="13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3.5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3" ht="13.5" customHeight="1" thickBot="1" thickTop="1">
      <c r="A7" s="48" t="s">
        <v>5</v>
      </c>
      <c r="B7" s="49" t="s">
        <v>6</v>
      </c>
      <c r="C7" s="49" t="s">
        <v>7</v>
      </c>
      <c r="D7" s="49" t="s">
        <v>8</v>
      </c>
      <c r="E7" s="49" t="s">
        <v>9</v>
      </c>
      <c r="F7" s="38" t="s">
        <v>10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</row>
    <row r="8" spans="1:33" ht="13.5" customHeight="1" thickBot="1" thickTop="1">
      <c r="A8" s="48"/>
      <c r="B8" s="49"/>
      <c r="C8" s="49"/>
      <c r="D8" s="49"/>
      <c r="E8" s="49"/>
      <c r="F8" s="38" t="s">
        <v>11</v>
      </c>
      <c r="G8" s="39"/>
      <c r="H8" s="39"/>
      <c r="I8" s="39"/>
      <c r="J8" s="39"/>
      <c r="K8" s="41"/>
      <c r="L8" s="38" t="s">
        <v>12</v>
      </c>
      <c r="M8" s="39"/>
      <c r="N8" s="39"/>
      <c r="O8" s="39"/>
      <c r="P8" s="41"/>
      <c r="Q8" s="38" t="s">
        <v>13</v>
      </c>
      <c r="R8" s="39"/>
      <c r="S8" s="41"/>
      <c r="T8" s="38" t="s">
        <v>14</v>
      </c>
      <c r="U8" s="39"/>
      <c r="V8" s="39"/>
      <c r="W8" s="39"/>
      <c r="X8" s="41"/>
      <c r="Y8" s="38" t="s">
        <v>15</v>
      </c>
      <c r="Z8" s="39"/>
      <c r="AA8" s="41"/>
      <c r="AB8" s="38" t="s">
        <v>16</v>
      </c>
      <c r="AC8" s="39"/>
      <c r="AD8" s="41"/>
      <c r="AE8" s="38" t="s">
        <v>17</v>
      </c>
      <c r="AF8" s="39"/>
      <c r="AG8" s="40"/>
    </row>
    <row r="9" spans="1:33" ht="28.5" customHeight="1" thickBot="1" thickTop="1">
      <c r="A9" s="48"/>
      <c r="B9" s="49"/>
      <c r="C9" s="50"/>
      <c r="D9" s="50"/>
      <c r="E9" s="50"/>
      <c r="F9" s="3" t="s">
        <v>18</v>
      </c>
      <c r="G9" s="3" t="s">
        <v>19</v>
      </c>
      <c r="H9" s="3" t="s">
        <v>20</v>
      </c>
      <c r="I9" s="4" t="s">
        <v>21</v>
      </c>
      <c r="J9" s="4" t="s">
        <v>8</v>
      </c>
      <c r="K9" s="4" t="s">
        <v>9</v>
      </c>
      <c r="L9" s="4" t="s">
        <v>22</v>
      </c>
      <c r="M9" s="4" t="s">
        <v>23</v>
      </c>
      <c r="N9" s="4" t="s">
        <v>21</v>
      </c>
      <c r="O9" s="4" t="s">
        <v>8</v>
      </c>
      <c r="P9" s="4" t="s">
        <v>9</v>
      </c>
      <c r="Q9" s="4" t="s">
        <v>21</v>
      </c>
      <c r="R9" s="4" t="s">
        <v>8</v>
      </c>
      <c r="S9" s="4" t="s">
        <v>9</v>
      </c>
      <c r="T9" s="4" t="s">
        <v>24</v>
      </c>
      <c r="U9" s="4" t="s">
        <v>25</v>
      </c>
      <c r="V9" s="4" t="s">
        <v>21</v>
      </c>
      <c r="W9" s="4" t="s">
        <v>8</v>
      </c>
      <c r="X9" s="4" t="s">
        <v>9</v>
      </c>
      <c r="Y9" s="4" t="s">
        <v>21</v>
      </c>
      <c r="Z9" s="4" t="s">
        <v>8</v>
      </c>
      <c r="AA9" s="4" t="s">
        <v>9</v>
      </c>
      <c r="AB9" s="4" t="s">
        <v>21</v>
      </c>
      <c r="AC9" s="4" t="s">
        <v>8</v>
      </c>
      <c r="AD9" s="4" t="s">
        <v>9</v>
      </c>
      <c r="AE9" s="4" t="s">
        <v>21</v>
      </c>
      <c r="AF9" s="4" t="s">
        <v>8</v>
      </c>
      <c r="AG9" s="4" t="s">
        <v>9</v>
      </c>
    </row>
    <row r="10" spans="1:33" s="17" customFormat="1" ht="13.5" customHeight="1" thickTop="1">
      <c r="A10" s="5" t="s">
        <v>26</v>
      </c>
      <c r="B10" s="6" t="s">
        <v>27</v>
      </c>
      <c r="C10" s="7">
        <f>I10+N10+Q10+V10+Y10+AB10+AE10</f>
        <v>867</v>
      </c>
      <c r="D10" s="8">
        <f>J10+O10+R10+W10+Z10+AC10+AF10</f>
        <v>1146</v>
      </c>
      <c r="E10" s="9">
        <f>C10/D10*100</f>
        <v>75.6544502617801</v>
      </c>
      <c r="F10" s="10">
        <v>2</v>
      </c>
      <c r="G10" s="10">
        <v>7</v>
      </c>
      <c r="H10" s="10">
        <v>568</v>
      </c>
      <c r="I10" s="8">
        <f>F10+G10+H10</f>
        <v>577</v>
      </c>
      <c r="J10" s="11">
        <v>558</v>
      </c>
      <c r="K10" s="12">
        <f>I10/J10*100</f>
        <v>103.40501792114696</v>
      </c>
      <c r="L10" s="13">
        <v>170</v>
      </c>
      <c r="M10" s="13">
        <v>0</v>
      </c>
      <c r="N10" s="14">
        <f>L10+M10</f>
        <v>170</v>
      </c>
      <c r="O10" s="11">
        <v>432</v>
      </c>
      <c r="P10" s="12">
        <f>N10/O10*100</f>
        <v>39.351851851851855</v>
      </c>
      <c r="Q10" s="13">
        <v>2</v>
      </c>
      <c r="R10" s="11">
        <v>60</v>
      </c>
      <c r="S10" s="12">
        <f>Q10/R10*100</f>
        <v>3.3333333333333335</v>
      </c>
      <c r="T10" s="13">
        <v>0</v>
      </c>
      <c r="U10" s="13">
        <v>100</v>
      </c>
      <c r="V10" s="14">
        <f>T10+U10</f>
        <v>100</v>
      </c>
      <c r="W10" s="11">
        <v>48</v>
      </c>
      <c r="X10" s="12">
        <f>V10/W10*100</f>
        <v>208.33333333333334</v>
      </c>
      <c r="Y10" s="13">
        <v>18</v>
      </c>
      <c r="Z10" s="11">
        <v>43</v>
      </c>
      <c r="AA10" s="12">
        <f>Y10/Z10*100</f>
        <v>41.86046511627907</v>
      </c>
      <c r="AB10" s="13">
        <v>0</v>
      </c>
      <c r="AC10" s="11"/>
      <c r="AD10" s="15"/>
      <c r="AE10" s="13">
        <v>0</v>
      </c>
      <c r="AF10" s="11">
        <v>5</v>
      </c>
      <c r="AG10" s="16">
        <f>AE10/AF10*100</f>
        <v>0</v>
      </c>
    </row>
    <row r="11" spans="1:33" s="17" customFormat="1" ht="13.5" customHeight="1">
      <c r="A11" s="18" t="s">
        <v>28</v>
      </c>
      <c r="B11" s="19" t="s">
        <v>29</v>
      </c>
      <c r="C11" s="20">
        <f aca="true" t="shared" si="0" ref="C11:D29">I11+N11+Q11+V11+Y11+AB11+AE11</f>
        <v>457</v>
      </c>
      <c r="D11" s="21">
        <f t="shared" si="0"/>
        <v>888</v>
      </c>
      <c r="E11" s="22">
        <f aca="true" t="shared" si="1" ref="E11:E29">C11/D11*100</f>
        <v>51.46396396396396</v>
      </c>
      <c r="F11" s="23">
        <v>15</v>
      </c>
      <c r="G11" s="23">
        <v>5</v>
      </c>
      <c r="H11" s="23">
        <v>304</v>
      </c>
      <c r="I11" s="21">
        <f aca="true" t="shared" si="2" ref="I11:I29">F11+G11+H11</f>
        <v>324</v>
      </c>
      <c r="J11" s="24">
        <v>426</v>
      </c>
      <c r="K11" s="22">
        <f aca="true" t="shared" si="3" ref="K11:K29">I11/J11*100</f>
        <v>76.05633802816901</v>
      </c>
      <c r="L11" s="23">
        <v>11</v>
      </c>
      <c r="M11" s="23">
        <v>3</v>
      </c>
      <c r="N11" s="21">
        <f aca="true" t="shared" si="4" ref="N11:N29">L11+M11</f>
        <v>14</v>
      </c>
      <c r="O11" s="24">
        <v>315</v>
      </c>
      <c r="P11" s="22">
        <f aca="true" t="shared" si="5" ref="P11:P29">N11/O11*100</f>
        <v>4.444444444444445</v>
      </c>
      <c r="Q11" s="23">
        <v>2</v>
      </c>
      <c r="R11" s="24">
        <v>50</v>
      </c>
      <c r="S11" s="22">
        <f aca="true" t="shared" si="6" ref="S11:S29">Q11/R11*100</f>
        <v>4</v>
      </c>
      <c r="T11" s="23">
        <v>0</v>
      </c>
      <c r="U11" s="23">
        <v>65</v>
      </c>
      <c r="V11" s="21">
        <f aca="true" t="shared" si="7" ref="V11:V29">T11+U11</f>
        <v>65</v>
      </c>
      <c r="W11" s="24">
        <v>47</v>
      </c>
      <c r="X11" s="22">
        <f aca="true" t="shared" si="8" ref="X11:X29">V11/W11*100</f>
        <v>138.29787234042556</v>
      </c>
      <c r="Y11" s="23">
        <v>52</v>
      </c>
      <c r="Z11" s="24">
        <v>44</v>
      </c>
      <c r="AA11" s="22">
        <f aca="true" t="shared" si="9" ref="AA11:AA29">Y11/Z11*100</f>
        <v>118.18181818181819</v>
      </c>
      <c r="AB11" s="23">
        <v>0</v>
      </c>
      <c r="AC11" s="24">
        <v>1</v>
      </c>
      <c r="AD11" s="25">
        <v>1</v>
      </c>
      <c r="AE11" s="23">
        <v>0</v>
      </c>
      <c r="AF11" s="24">
        <v>5</v>
      </c>
      <c r="AG11" s="16">
        <f aca="true" t="shared" si="10" ref="AG11:AG29">AE11/AF11*100</f>
        <v>0</v>
      </c>
    </row>
    <row r="12" spans="1:33" s="17" customFormat="1" ht="13.5" customHeight="1">
      <c r="A12" s="18" t="s">
        <v>30</v>
      </c>
      <c r="B12" s="19" t="s">
        <v>31</v>
      </c>
      <c r="C12" s="20">
        <f t="shared" si="0"/>
        <v>367</v>
      </c>
      <c r="D12" s="21">
        <f t="shared" si="0"/>
        <v>950</v>
      </c>
      <c r="E12" s="22">
        <f t="shared" si="1"/>
        <v>38.631578947368425</v>
      </c>
      <c r="F12" s="23">
        <v>1</v>
      </c>
      <c r="G12" s="23">
        <v>12</v>
      </c>
      <c r="H12" s="23">
        <v>263</v>
      </c>
      <c r="I12" s="21">
        <f t="shared" si="2"/>
        <v>276</v>
      </c>
      <c r="J12" s="24">
        <v>459</v>
      </c>
      <c r="K12" s="22">
        <f t="shared" si="3"/>
        <v>60.130718954248366</v>
      </c>
      <c r="L12" s="23">
        <v>49</v>
      </c>
      <c r="M12" s="23">
        <v>0</v>
      </c>
      <c r="N12" s="21">
        <f t="shared" si="4"/>
        <v>49</v>
      </c>
      <c r="O12" s="24">
        <v>344</v>
      </c>
      <c r="P12" s="22">
        <f t="shared" si="5"/>
        <v>14.244186046511627</v>
      </c>
      <c r="Q12" s="23">
        <v>3</v>
      </c>
      <c r="R12" s="24">
        <v>52</v>
      </c>
      <c r="S12" s="22">
        <f t="shared" si="6"/>
        <v>5.769230769230769</v>
      </c>
      <c r="T12" s="23">
        <v>0</v>
      </c>
      <c r="U12" s="23">
        <v>23</v>
      </c>
      <c r="V12" s="21">
        <f t="shared" si="7"/>
        <v>23</v>
      </c>
      <c r="W12" s="24">
        <v>47</v>
      </c>
      <c r="X12" s="22">
        <f t="shared" si="8"/>
        <v>48.93617021276596</v>
      </c>
      <c r="Y12" s="23">
        <v>16</v>
      </c>
      <c r="Z12" s="24">
        <v>43</v>
      </c>
      <c r="AA12" s="22">
        <f t="shared" si="9"/>
        <v>37.2093023255814</v>
      </c>
      <c r="AB12" s="23">
        <v>0</v>
      </c>
      <c r="AC12" s="24"/>
      <c r="AD12" s="25"/>
      <c r="AE12" s="23">
        <v>0</v>
      </c>
      <c r="AF12" s="24">
        <v>5</v>
      </c>
      <c r="AG12" s="16">
        <f t="shared" si="10"/>
        <v>0</v>
      </c>
    </row>
    <row r="13" spans="1:33" s="17" customFormat="1" ht="13.5" customHeight="1">
      <c r="A13" s="18" t="s">
        <v>32</v>
      </c>
      <c r="B13" s="19" t="s">
        <v>33</v>
      </c>
      <c r="C13" s="20">
        <f t="shared" si="0"/>
        <v>667</v>
      </c>
      <c r="D13" s="21">
        <f t="shared" si="0"/>
        <v>988</v>
      </c>
      <c r="E13" s="22">
        <f t="shared" si="1"/>
        <v>67.51012145748987</v>
      </c>
      <c r="F13" s="23">
        <v>2</v>
      </c>
      <c r="G13" s="23">
        <v>211</v>
      </c>
      <c r="H13" s="23">
        <v>371</v>
      </c>
      <c r="I13" s="21">
        <f t="shared" si="2"/>
        <v>584</v>
      </c>
      <c r="J13" s="24">
        <v>475</v>
      </c>
      <c r="K13" s="22">
        <f t="shared" si="3"/>
        <v>122.94736842105263</v>
      </c>
      <c r="L13" s="23">
        <v>1</v>
      </c>
      <c r="M13" s="23">
        <v>6</v>
      </c>
      <c r="N13" s="21">
        <f t="shared" si="4"/>
        <v>7</v>
      </c>
      <c r="O13" s="24">
        <v>358</v>
      </c>
      <c r="P13" s="22">
        <f t="shared" si="5"/>
        <v>1.9553072625698324</v>
      </c>
      <c r="Q13" s="23">
        <v>1</v>
      </c>
      <c r="R13" s="24">
        <v>60</v>
      </c>
      <c r="S13" s="22">
        <f t="shared" si="6"/>
        <v>1.6666666666666667</v>
      </c>
      <c r="T13" s="23">
        <v>49</v>
      </c>
      <c r="U13" s="23">
        <v>0</v>
      </c>
      <c r="V13" s="21">
        <f t="shared" si="7"/>
        <v>49</v>
      </c>
      <c r="W13" s="24">
        <v>47</v>
      </c>
      <c r="X13" s="22">
        <f t="shared" si="8"/>
        <v>104.25531914893618</v>
      </c>
      <c r="Y13" s="23">
        <v>24</v>
      </c>
      <c r="Z13" s="24">
        <v>43</v>
      </c>
      <c r="AA13" s="22">
        <f t="shared" si="9"/>
        <v>55.81395348837209</v>
      </c>
      <c r="AB13" s="23">
        <v>0</v>
      </c>
      <c r="AC13" s="24">
        <v>1</v>
      </c>
      <c r="AD13" s="25">
        <v>1</v>
      </c>
      <c r="AE13" s="23">
        <v>2</v>
      </c>
      <c r="AF13" s="24">
        <v>4</v>
      </c>
      <c r="AG13" s="16">
        <f t="shared" si="10"/>
        <v>50</v>
      </c>
    </row>
    <row r="14" spans="1:33" s="17" customFormat="1" ht="13.5" customHeight="1">
      <c r="A14" s="18" t="s">
        <v>34</v>
      </c>
      <c r="B14" s="19" t="s">
        <v>35</v>
      </c>
      <c r="C14" s="20">
        <f t="shared" si="0"/>
        <v>732</v>
      </c>
      <c r="D14" s="21">
        <f t="shared" si="0"/>
        <v>1229</v>
      </c>
      <c r="E14" s="22">
        <f t="shared" si="1"/>
        <v>59.560618388934095</v>
      </c>
      <c r="F14" s="23">
        <v>0</v>
      </c>
      <c r="G14" s="23">
        <v>1</v>
      </c>
      <c r="H14" s="23">
        <v>292</v>
      </c>
      <c r="I14" s="21">
        <f t="shared" si="2"/>
        <v>293</v>
      </c>
      <c r="J14" s="24">
        <v>601</v>
      </c>
      <c r="K14" s="22">
        <f t="shared" si="3"/>
        <v>48.75207986688852</v>
      </c>
      <c r="L14" s="23">
        <v>3</v>
      </c>
      <c r="M14" s="23">
        <v>205</v>
      </c>
      <c r="N14" s="21">
        <f t="shared" si="4"/>
        <v>208</v>
      </c>
      <c r="O14" s="24">
        <v>465</v>
      </c>
      <c r="P14" s="22">
        <f t="shared" si="5"/>
        <v>44.73118279569893</v>
      </c>
      <c r="Q14" s="23">
        <v>162</v>
      </c>
      <c r="R14" s="24">
        <v>66</v>
      </c>
      <c r="S14" s="22">
        <f t="shared" si="6"/>
        <v>245.45454545454547</v>
      </c>
      <c r="T14" s="23">
        <v>0</v>
      </c>
      <c r="U14" s="23">
        <v>5</v>
      </c>
      <c r="V14" s="21">
        <f t="shared" si="7"/>
        <v>5</v>
      </c>
      <c r="W14" s="24">
        <v>47</v>
      </c>
      <c r="X14" s="22">
        <f t="shared" si="8"/>
        <v>10.638297872340425</v>
      </c>
      <c r="Y14" s="23">
        <v>64</v>
      </c>
      <c r="Z14" s="24">
        <v>44</v>
      </c>
      <c r="AA14" s="22">
        <f t="shared" si="9"/>
        <v>145.45454545454547</v>
      </c>
      <c r="AB14" s="23">
        <v>0</v>
      </c>
      <c r="AC14" s="24">
        <v>1</v>
      </c>
      <c r="AD14" s="25">
        <v>1</v>
      </c>
      <c r="AE14" s="23">
        <v>0</v>
      </c>
      <c r="AF14" s="24">
        <v>5</v>
      </c>
      <c r="AG14" s="16">
        <f t="shared" si="10"/>
        <v>0</v>
      </c>
    </row>
    <row r="15" spans="1:33" s="17" customFormat="1" ht="13.5" customHeight="1">
      <c r="A15" s="18" t="s">
        <v>36</v>
      </c>
      <c r="B15" s="19" t="s">
        <v>37</v>
      </c>
      <c r="C15" s="20">
        <f t="shared" si="0"/>
        <v>404</v>
      </c>
      <c r="D15" s="21">
        <f t="shared" si="0"/>
        <v>361</v>
      </c>
      <c r="E15" s="22">
        <f t="shared" si="1"/>
        <v>111.91135734072022</v>
      </c>
      <c r="F15" s="23">
        <v>0</v>
      </c>
      <c r="G15" s="23">
        <v>0</v>
      </c>
      <c r="H15" s="23">
        <v>322</v>
      </c>
      <c r="I15" s="21">
        <f t="shared" si="2"/>
        <v>322</v>
      </c>
      <c r="J15" s="24">
        <v>139</v>
      </c>
      <c r="K15" s="22">
        <f t="shared" si="3"/>
        <v>231.6546762589928</v>
      </c>
      <c r="L15" s="23">
        <v>44</v>
      </c>
      <c r="M15" s="23">
        <v>0</v>
      </c>
      <c r="N15" s="21">
        <f t="shared" si="4"/>
        <v>44</v>
      </c>
      <c r="O15" s="24">
        <v>84</v>
      </c>
      <c r="P15" s="22">
        <f t="shared" si="5"/>
        <v>52.38095238095239</v>
      </c>
      <c r="Q15" s="23">
        <v>6</v>
      </c>
      <c r="R15" s="24">
        <v>42</v>
      </c>
      <c r="S15" s="22">
        <f t="shared" si="6"/>
        <v>14.285714285714285</v>
      </c>
      <c r="T15" s="23">
        <v>0</v>
      </c>
      <c r="U15" s="23">
        <v>9</v>
      </c>
      <c r="V15" s="21">
        <f t="shared" si="7"/>
        <v>9</v>
      </c>
      <c r="W15" s="24">
        <v>47</v>
      </c>
      <c r="X15" s="22">
        <f t="shared" si="8"/>
        <v>19.148936170212767</v>
      </c>
      <c r="Y15" s="23">
        <v>23</v>
      </c>
      <c r="Z15" s="24">
        <v>44</v>
      </c>
      <c r="AA15" s="22">
        <f t="shared" si="9"/>
        <v>52.27272727272727</v>
      </c>
      <c r="AB15" s="23">
        <v>0</v>
      </c>
      <c r="AC15" s="24"/>
      <c r="AD15" s="25"/>
      <c r="AE15" s="23">
        <v>0</v>
      </c>
      <c r="AF15" s="24">
        <v>5</v>
      </c>
      <c r="AG15" s="16">
        <f t="shared" si="10"/>
        <v>0</v>
      </c>
    </row>
    <row r="16" spans="1:33" s="17" customFormat="1" ht="13.5" customHeight="1">
      <c r="A16" s="18" t="s">
        <v>38</v>
      </c>
      <c r="B16" s="19" t="s">
        <v>39</v>
      </c>
      <c r="C16" s="20">
        <f t="shared" si="0"/>
        <v>346</v>
      </c>
      <c r="D16" s="21">
        <f t="shared" si="0"/>
        <v>556</v>
      </c>
      <c r="E16" s="22">
        <f t="shared" si="1"/>
        <v>62.23021582733813</v>
      </c>
      <c r="F16" s="23">
        <v>1</v>
      </c>
      <c r="G16" s="23">
        <v>11</v>
      </c>
      <c r="H16" s="23">
        <v>161</v>
      </c>
      <c r="I16" s="21">
        <f t="shared" si="2"/>
        <v>173</v>
      </c>
      <c r="J16" s="24">
        <v>248</v>
      </c>
      <c r="K16" s="22">
        <f t="shared" si="3"/>
        <v>69.75806451612904</v>
      </c>
      <c r="L16" s="23">
        <v>90</v>
      </c>
      <c r="M16" s="23">
        <v>23</v>
      </c>
      <c r="N16" s="21">
        <f t="shared" si="4"/>
        <v>113</v>
      </c>
      <c r="O16" s="24">
        <v>163</v>
      </c>
      <c r="P16" s="22">
        <f t="shared" si="5"/>
        <v>69.32515337423312</v>
      </c>
      <c r="Q16" s="23">
        <v>32</v>
      </c>
      <c r="R16" s="24">
        <v>48</v>
      </c>
      <c r="S16" s="22">
        <f t="shared" si="6"/>
        <v>66.66666666666666</v>
      </c>
      <c r="T16" s="23">
        <v>0</v>
      </c>
      <c r="U16" s="23">
        <v>14</v>
      </c>
      <c r="V16" s="21">
        <f t="shared" si="7"/>
        <v>14</v>
      </c>
      <c r="W16" s="24">
        <v>47</v>
      </c>
      <c r="X16" s="22">
        <f t="shared" si="8"/>
        <v>29.78723404255319</v>
      </c>
      <c r="Y16" s="23">
        <v>14</v>
      </c>
      <c r="Z16" s="24">
        <v>44</v>
      </c>
      <c r="AA16" s="22">
        <f t="shared" si="9"/>
        <v>31.818181818181817</v>
      </c>
      <c r="AB16" s="23">
        <v>0</v>
      </c>
      <c r="AC16" s="24">
        <v>1</v>
      </c>
      <c r="AD16" s="25">
        <v>1</v>
      </c>
      <c r="AE16" s="23">
        <v>0</v>
      </c>
      <c r="AF16" s="24">
        <v>5</v>
      </c>
      <c r="AG16" s="16">
        <f t="shared" si="10"/>
        <v>0</v>
      </c>
    </row>
    <row r="17" spans="1:33" s="17" customFormat="1" ht="13.5" customHeight="1">
      <c r="A17" s="18" t="s">
        <v>40</v>
      </c>
      <c r="B17" s="19" t="s">
        <v>41</v>
      </c>
      <c r="C17" s="20">
        <f t="shared" si="0"/>
        <v>482</v>
      </c>
      <c r="D17" s="21">
        <f t="shared" si="0"/>
        <v>1046</v>
      </c>
      <c r="E17" s="22">
        <f t="shared" si="1"/>
        <v>46.08030592734226</v>
      </c>
      <c r="F17" s="23">
        <v>0</v>
      </c>
      <c r="G17" s="23">
        <v>0</v>
      </c>
      <c r="H17" s="23">
        <v>274</v>
      </c>
      <c r="I17" s="21">
        <f t="shared" si="2"/>
        <v>274</v>
      </c>
      <c r="J17" s="24">
        <v>506</v>
      </c>
      <c r="K17" s="22">
        <f t="shared" si="3"/>
        <v>54.1501976284585</v>
      </c>
      <c r="L17" s="23">
        <v>98</v>
      </c>
      <c r="M17" s="23">
        <v>0</v>
      </c>
      <c r="N17" s="21">
        <f t="shared" si="4"/>
        <v>98</v>
      </c>
      <c r="O17" s="24">
        <v>385</v>
      </c>
      <c r="P17" s="22">
        <f t="shared" si="5"/>
        <v>25.454545454545453</v>
      </c>
      <c r="Q17" s="23">
        <v>23</v>
      </c>
      <c r="R17" s="24">
        <v>59</v>
      </c>
      <c r="S17" s="22">
        <f t="shared" si="6"/>
        <v>38.983050847457626</v>
      </c>
      <c r="T17" s="23">
        <v>0</v>
      </c>
      <c r="U17" s="23">
        <v>22</v>
      </c>
      <c r="V17" s="21">
        <f t="shared" si="7"/>
        <v>22</v>
      </c>
      <c r="W17" s="24">
        <v>47</v>
      </c>
      <c r="X17" s="22">
        <f t="shared" si="8"/>
        <v>46.808510638297875</v>
      </c>
      <c r="Y17" s="23">
        <v>65</v>
      </c>
      <c r="Z17" s="24">
        <v>44</v>
      </c>
      <c r="AA17" s="22">
        <f t="shared" si="9"/>
        <v>147.72727272727272</v>
      </c>
      <c r="AB17" s="23">
        <v>0</v>
      </c>
      <c r="AC17" s="24">
        <v>1</v>
      </c>
      <c r="AD17" s="25">
        <v>1</v>
      </c>
      <c r="AE17" s="23">
        <v>0</v>
      </c>
      <c r="AF17" s="24">
        <v>4</v>
      </c>
      <c r="AG17" s="16">
        <f t="shared" si="10"/>
        <v>0</v>
      </c>
    </row>
    <row r="18" spans="1:33" s="17" customFormat="1" ht="13.5" customHeight="1">
      <c r="A18" s="18" t="s">
        <v>42</v>
      </c>
      <c r="B18" s="19" t="s">
        <v>43</v>
      </c>
      <c r="C18" s="20">
        <f t="shared" si="0"/>
        <v>1782</v>
      </c>
      <c r="D18" s="21">
        <f t="shared" si="0"/>
        <v>2324</v>
      </c>
      <c r="E18" s="22">
        <f t="shared" si="1"/>
        <v>76.67814113597247</v>
      </c>
      <c r="F18" s="23">
        <v>5</v>
      </c>
      <c r="G18" s="23">
        <v>0</v>
      </c>
      <c r="H18" s="23">
        <v>436</v>
      </c>
      <c r="I18" s="21">
        <f t="shared" si="2"/>
        <v>441</v>
      </c>
      <c r="J18" s="24">
        <v>1167</v>
      </c>
      <c r="K18" s="22">
        <f t="shared" si="3"/>
        <v>37.789203084832906</v>
      </c>
      <c r="L18" s="23">
        <v>138</v>
      </c>
      <c r="M18" s="23">
        <v>71</v>
      </c>
      <c r="N18" s="21">
        <f t="shared" si="4"/>
        <v>209</v>
      </c>
      <c r="O18" s="24">
        <v>950</v>
      </c>
      <c r="P18" s="22">
        <f t="shared" si="5"/>
        <v>22</v>
      </c>
      <c r="Q18" s="23">
        <v>53</v>
      </c>
      <c r="R18" s="24">
        <v>109</v>
      </c>
      <c r="S18" s="22">
        <f t="shared" si="6"/>
        <v>48.62385321100918</v>
      </c>
      <c r="T18" s="23">
        <v>0</v>
      </c>
      <c r="U18" s="23">
        <v>25</v>
      </c>
      <c r="V18" s="21">
        <f t="shared" si="7"/>
        <v>25</v>
      </c>
      <c r="W18" s="24">
        <v>48</v>
      </c>
      <c r="X18" s="22">
        <f t="shared" si="8"/>
        <v>52.083333333333336</v>
      </c>
      <c r="Y18" s="23">
        <v>969</v>
      </c>
      <c r="Z18" s="24">
        <v>44</v>
      </c>
      <c r="AA18" s="22">
        <f t="shared" si="9"/>
        <v>2202.2727272727275</v>
      </c>
      <c r="AB18" s="23">
        <v>0</v>
      </c>
      <c r="AC18" s="24">
        <v>1</v>
      </c>
      <c r="AD18" s="25">
        <v>1</v>
      </c>
      <c r="AE18" s="23">
        <v>85</v>
      </c>
      <c r="AF18" s="24">
        <v>5</v>
      </c>
      <c r="AG18" s="16">
        <f t="shared" si="10"/>
        <v>1700</v>
      </c>
    </row>
    <row r="19" spans="1:33" s="17" customFormat="1" ht="13.5" customHeight="1">
      <c r="A19" s="18" t="s">
        <v>44</v>
      </c>
      <c r="B19" s="19" t="s">
        <v>45</v>
      </c>
      <c r="C19" s="20">
        <f t="shared" si="0"/>
        <v>1463</v>
      </c>
      <c r="D19" s="21">
        <f t="shared" si="0"/>
        <v>1925</v>
      </c>
      <c r="E19" s="22">
        <f t="shared" si="1"/>
        <v>76</v>
      </c>
      <c r="F19" s="23">
        <v>2</v>
      </c>
      <c r="G19" s="23">
        <v>17</v>
      </c>
      <c r="H19" s="23">
        <v>1019</v>
      </c>
      <c r="I19" s="21">
        <f t="shared" si="2"/>
        <v>1038</v>
      </c>
      <c r="J19" s="24">
        <v>963</v>
      </c>
      <c r="K19" s="22">
        <f t="shared" si="3"/>
        <v>107.78816199376946</v>
      </c>
      <c r="L19" s="23">
        <v>310</v>
      </c>
      <c r="M19" s="23">
        <v>0</v>
      </c>
      <c r="N19" s="21">
        <f t="shared" si="4"/>
        <v>310</v>
      </c>
      <c r="O19" s="24">
        <v>774</v>
      </c>
      <c r="P19" s="22">
        <f t="shared" si="5"/>
        <v>40.05167958656331</v>
      </c>
      <c r="Q19" s="23">
        <v>12</v>
      </c>
      <c r="R19" s="24">
        <v>92</v>
      </c>
      <c r="S19" s="22">
        <f t="shared" si="6"/>
        <v>13.043478260869565</v>
      </c>
      <c r="T19" s="23">
        <v>0</v>
      </c>
      <c r="U19" s="23">
        <v>63</v>
      </c>
      <c r="V19" s="21">
        <f t="shared" si="7"/>
        <v>63</v>
      </c>
      <c r="W19" s="24">
        <v>47</v>
      </c>
      <c r="X19" s="22">
        <f t="shared" si="8"/>
        <v>134.04255319148936</v>
      </c>
      <c r="Y19" s="23">
        <v>40</v>
      </c>
      <c r="Z19" s="24">
        <v>43</v>
      </c>
      <c r="AA19" s="22">
        <f t="shared" si="9"/>
        <v>93.02325581395348</v>
      </c>
      <c r="AB19" s="23">
        <v>0</v>
      </c>
      <c r="AC19" s="24">
        <v>1</v>
      </c>
      <c r="AD19" s="25">
        <v>1</v>
      </c>
      <c r="AE19" s="23">
        <v>0</v>
      </c>
      <c r="AF19" s="24">
        <v>5</v>
      </c>
      <c r="AG19" s="16">
        <f t="shared" si="10"/>
        <v>0</v>
      </c>
    </row>
    <row r="20" spans="1:33" s="17" customFormat="1" ht="13.5" customHeight="1">
      <c r="A20" s="18" t="s">
        <v>46</v>
      </c>
      <c r="B20" s="19" t="s">
        <v>47</v>
      </c>
      <c r="C20" s="20">
        <f t="shared" si="0"/>
        <v>833</v>
      </c>
      <c r="D20" s="21">
        <f t="shared" si="0"/>
        <v>1109</v>
      </c>
      <c r="E20" s="22">
        <f t="shared" si="1"/>
        <v>75.11271415689811</v>
      </c>
      <c r="F20" s="23">
        <v>12</v>
      </c>
      <c r="G20" s="23">
        <v>372</v>
      </c>
      <c r="H20" s="23">
        <v>150</v>
      </c>
      <c r="I20" s="21">
        <f t="shared" si="2"/>
        <v>534</v>
      </c>
      <c r="J20" s="24">
        <v>539</v>
      </c>
      <c r="K20" s="22">
        <f t="shared" si="3"/>
        <v>99.07235621521335</v>
      </c>
      <c r="L20" s="23">
        <v>87</v>
      </c>
      <c r="M20" s="23">
        <v>1</v>
      </c>
      <c r="N20" s="21">
        <f t="shared" si="4"/>
        <v>88</v>
      </c>
      <c r="O20" s="24">
        <v>413</v>
      </c>
      <c r="P20" s="22">
        <f t="shared" si="5"/>
        <v>21.307506053268767</v>
      </c>
      <c r="Q20" s="23">
        <v>77</v>
      </c>
      <c r="R20" s="24">
        <v>60</v>
      </c>
      <c r="S20" s="22">
        <f t="shared" si="6"/>
        <v>128.33333333333334</v>
      </c>
      <c r="T20" s="23">
        <v>36</v>
      </c>
      <c r="U20" s="23">
        <v>26</v>
      </c>
      <c r="V20" s="21">
        <f t="shared" si="7"/>
        <v>62</v>
      </c>
      <c r="W20" s="24">
        <v>48</v>
      </c>
      <c r="X20" s="22">
        <f t="shared" si="8"/>
        <v>129.16666666666669</v>
      </c>
      <c r="Y20" s="23">
        <v>72</v>
      </c>
      <c r="Z20" s="24">
        <v>43</v>
      </c>
      <c r="AA20" s="22">
        <f t="shared" si="9"/>
        <v>167.4418604651163</v>
      </c>
      <c r="AB20" s="23">
        <v>0</v>
      </c>
      <c r="AC20" s="24">
        <v>1</v>
      </c>
      <c r="AD20" s="25">
        <v>1</v>
      </c>
      <c r="AE20" s="23">
        <v>0</v>
      </c>
      <c r="AF20" s="24">
        <v>5</v>
      </c>
      <c r="AG20" s="16">
        <f t="shared" si="10"/>
        <v>0</v>
      </c>
    </row>
    <row r="21" spans="1:33" s="17" customFormat="1" ht="13.5" customHeight="1">
      <c r="A21" s="18" t="s">
        <v>48</v>
      </c>
      <c r="B21" s="19" t="s">
        <v>49</v>
      </c>
      <c r="C21" s="20">
        <f t="shared" si="0"/>
        <v>983</v>
      </c>
      <c r="D21" s="21">
        <f t="shared" si="0"/>
        <v>919</v>
      </c>
      <c r="E21" s="22">
        <f t="shared" si="1"/>
        <v>106.96409140369967</v>
      </c>
      <c r="F21" s="23">
        <v>0</v>
      </c>
      <c r="G21" s="23">
        <v>0</v>
      </c>
      <c r="H21" s="23">
        <v>571</v>
      </c>
      <c r="I21" s="21">
        <f t="shared" si="2"/>
        <v>571</v>
      </c>
      <c r="J21" s="24">
        <v>442</v>
      </c>
      <c r="K21" s="22">
        <f t="shared" si="3"/>
        <v>129.18552036199097</v>
      </c>
      <c r="L21" s="23">
        <v>0</v>
      </c>
      <c r="M21" s="23">
        <v>291</v>
      </c>
      <c r="N21" s="21">
        <f t="shared" si="4"/>
        <v>291</v>
      </c>
      <c r="O21" s="24">
        <v>330</v>
      </c>
      <c r="P21" s="22">
        <f t="shared" si="5"/>
        <v>88.18181818181819</v>
      </c>
      <c r="Q21" s="23">
        <v>8</v>
      </c>
      <c r="R21" s="24">
        <v>52</v>
      </c>
      <c r="S21" s="22">
        <f t="shared" si="6"/>
        <v>15.384615384615385</v>
      </c>
      <c r="T21" s="23">
        <v>0</v>
      </c>
      <c r="U21" s="23">
        <v>56</v>
      </c>
      <c r="V21" s="21">
        <f t="shared" si="7"/>
        <v>56</v>
      </c>
      <c r="W21" s="24">
        <v>47</v>
      </c>
      <c r="X21" s="22">
        <f t="shared" si="8"/>
        <v>119.14893617021276</v>
      </c>
      <c r="Y21" s="23">
        <v>57</v>
      </c>
      <c r="Z21" s="24">
        <v>43</v>
      </c>
      <c r="AA21" s="22">
        <f t="shared" si="9"/>
        <v>132.5581395348837</v>
      </c>
      <c r="AB21" s="23">
        <v>0</v>
      </c>
      <c r="AC21" s="24"/>
      <c r="AD21" s="25"/>
      <c r="AE21" s="23">
        <v>0</v>
      </c>
      <c r="AF21" s="24">
        <v>5</v>
      </c>
      <c r="AG21" s="16">
        <f t="shared" si="10"/>
        <v>0</v>
      </c>
    </row>
    <row r="22" spans="1:33" s="17" customFormat="1" ht="13.5" customHeight="1">
      <c r="A22" s="18" t="s">
        <v>50</v>
      </c>
      <c r="B22" s="19" t="s">
        <v>51</v>
      </c>
      <c r="C22" s="20">
        <f t="shared" si="0"/>
        <v>291</v>
      </c>
      <c r="D22" s="21">
        <f t="shared" si="0"/>
        <v>397</v>
      </c>
      <c r="E22" s="22">
        <f t="shared" si="1"/>
        <v>73.29974811083123</v>
      </c>
      <c r="F22" s="23">
        <v>0</v>
      </c>
      <c r="G22" s="23">
        <v>0</v>
      </c>
      <c r="H22" s="23">
        <v>198</v>
      </c>
      <c r="I22" s="21">
        <f t="shared" si="2"/>
        <v>198</v>
      </c>
      <c r="J22" s="24">
        <v>160</v>
      </c>
      <c r="K22" s="22">
        <f t="shared" si="3"/>
        <v>123.75</v>
      </c>
      <c r="L22" s="23">
        <v>4</v>
      </c>
      <c r="M22" s="23">
        <v>10</v>
      </c>
      <c r="N22" s="21">
        <f t="shared" si="4"/>
        <v>14</v>
      </c>
      <c r="O22" s="24">
        <v>102</v>
      </c>
      <c r="P22" s="22">
        <f t="shared" si="5"/>
        <v>13.725490196078432</v>
      </c>
      <c r="Q22" s="23">
        <v>0</v>
      </c>
      <c r="R22" s="24">
        <v>41</v>
      </c>
      <c r="S22" s="22">
        <f t="shared" si="6"/>
        <v>0</v>
      </c>
      <c r="T22" s="23">
        <v>0</v>
      </c>
      <c r="U22" s="23">
        <v>39</v>
      </c>
      <c r="V22" s="21">
        <f t="shared" si="7"/>
        <v>39</v>
      </c>
      <c r="W22" s="24">
        <v>47</v>
      </c>
      <c r="X22" s="22">
        <f t="shared" si="8"/>
        <v>82.97872340425532</v>
      </c>
      <c r="Y22" s="23">
        <v>40</v>
      </c>
      <c r="Z22" s="24">
        <v>43</v>
      </c>
      <c r="AA22" s="22">
        <f t="shared" si="9"/>
        <v>93.02325581395348</v>
      </c>
      <c r="AB22" s="23">
        <v>0</v>
      </c>
      <c r="AC22" s="24"/>
      <c r="AD22" s="25"/>
      <c r="AE22" s="23">
        <v>0</v>
      </c>
      <c r="AF22" s="24">
        <v>4</v>
      </c>
      <c r="AG22" s="16">
        <f t="shared" si="10"/>
        <v>0</v>
      </c>
    </row>
    <row r="23" spans="1:33" s="17" customFormat="1" ht="13.5" customHeight="1">
      <c r="A23" s="18" t="s">
        <v>52</v>
      </c>
      <c r="B23" s="19" t="s">
        <v>53</v>
      </c>
      <c r="C23" s="20">
        <f t="shared" si="0"/>
        <v>348</v>
      </c>
      <c r="D23" s="21">
        <f t="shared" si="0"/>
        <v>549</v>
      </c>
      <c r="E23" s="22">
        <f t="shared" si="1"/>
        <v>63.387978142076506</v>
      </c>
      <c r="F23" s="23">
        <v>0</v>
      </c>
      <c r="G23" s="23">
        <v>218</v>
      </c>
      <c r="H23" s="23">
        <v>33</v>
      </c>
      <c r="I23" s="21">
        <f t="shared" si="2"/>
        <v>251</v>
      </c>
      <c r="J23" s="24">
        <v>248</v>
      </c>
      <c r="K23" s="22">
        <f t="shared" si="3"/>
        <v>101.20967741935485</v>
      </c>
      <c r="L23" s="23">
        <v>59</v>
      </c>
      <c r="M23" s="23">
        <v>0</v>
      </c>
      <c r="N23" s="21">
        <f t="shared" si="4"/>
        <v>59</v>
      </c>
      <c r="O23" s="24">
        <v>162</v>
      </c>
      <c r="P23" s="22">
        <f t="shared" si="5"/>
        <v>36.41975308641975</v>
      </c>
      <c r="Q23" s="23">
        <v>3</v>
      </c>
      <c r="R23" s="24">
        <v>44</v>
      </c>
      <c r="S23" s="22">
        <f t="shared" si="6"/>
        <v>6.8181818181818175</v>
      </c>
      <c r="T23" s="23">
        <v>0</v>
      </c>
      <c r="U23" s="23">
        <v>24</v>
      </c>
      <c r="V23" s="21">
        <f t="shared" si="7"/>
        <v>24</v>
      </c>
      <c r="W23" s="24">
        <v>47</v>
      </c>
      <c r="X23" s="22">
        <f t="shared" si="8"/>
        <v>51.06382978723404</v>
      </c>
      <c r="Y23" s="23">
        <v>11</v>
      </c>
      <c r="Z23" s="24">
        <v>43</v>
      </c>
      <c r="AA23" s="22">
        <f t="shared" si="9"/>
        <v>25.581395348837212</v>
      </c>
      <c r="AB23" s="23">
        <v>0</v>
      </c>
      <c r="AC23" s="24"/>
      <c r="AD23" s="25"/>
      <c r="AE23" s="23">
        <v>0</v>
      </c>
      <c r="AF23" s="24">
        <v>5</v>
      </c>
      <c r="AG23" s="16">
        <f t="shared" si="10"/>
        <v>0</v>
      </c>
    </row>
    <row r="24" spans="1:33" s="17" customFormat="1" ht="13.5" customHeight="1">
      <c r="A24" s="18" t="s">
        <v>54</v>
      </c>
      <c r="B24" s="19" t="s">
        <v>55</v>
      </c>
      <c r="C24" s="20">
        <f t="shared" si="0"/>
        <v>251</v>
      </c>
      <c r="D24" s="21">
        <f t="shared" si="0"/>
        <v>712</v>
      </c>
      <c r="E24" s="22">
        <f t="shared" si="1"/>
        <v>35.252808988764045</v>
      </c>
      <c r="F24" s="23">
        <v>0</v>
      </c>
      <c r="G24" s="23">
        <v>33</v>
      </c>
      <c r="H24" s="23">
        <v>130</v>
      </c>
      <c r="I24" s="21">
        <f t="shared" si="2"/>
        <v>163</v>
      </c>
      <c r="J24" s="24">
        <v>335</v>
      </c>
      <c r="K24" s="22">
        <f t="shared" si="3"/>
        <v>48.656716417910445</v>
      </c>
      <c r="L24" s="23">
        <v>1</v>
      </c>
      <c r="M24" s="23">
        <v>28</v>
      </c>
      <c r="N24" s="21">
        <f t="shared" si="4"/>
        <v>29</v>
      </c>
      <c r="O24" s="24">
        <v>238</v>
      </c>
      <c r="P24" s="22">
        <f t="shared" si="5"/>
        <v>12.184873949579831</v>
      </c>
      <c r="Q24" s="23">
        <v>0</v>
      </c>
      <c r="R24" s="24">
        <v>43</v>
      </c>
      <c r="S24" s="22">
        <f t="shared" si="6"/>
        <v>0</v>
      </c>
      <c r="T24" s="23">
        <v>0</v>
      </c>
      <c r="U24" s="23">
        <v>36</v>
      </c>
      <c r="V24" s="21">
        <f t="shared" si="7"/>
        <v>36</v>
      </c>
      <c r="W24" s="24">
        <v>47</v>
      </c>
      <c r="X24" s="22">
        <f t="shared" si="8"/>
        <v>76.59574468085107</v>
      </c>
      <c r="Y24" s="23">
        <v>23</v>
      </c>
      <c r="Z24" s="24">
        <v>43</v>
      </c>
      <c r="AA24" s="22">
        <f t="shared" si="9"/>
        <v>53.48837209302325</v>
      </c>
      <c r="AB24" s="23">
        <v>0</v>
      </c>
      <c r="AC24" s="24">
        <v>1</v>
      </c>
      <c r="AD24" s="25">
        <v>1</v>
      </c>
      <c r="AE24" s="23">
        <v>0</v>
      </c>
      <c r="AF24" s="24">
        <v>5</v>
      </c>
      <c r="AG24" s="16">
        <f t="shared" si="10"/>
        <v>0</v>
      </c>
    </row>
    <row r="25" spans="1:33" s="17" customFormat="1" ht="13.5" customHeight="1">
      <c r="A25" s="18" t="s">
        <v>56</v>
      </c>
      <c r="B25" s="19" t="s">
        <v>57</v>
      </c>
      <c r="C25" s="20">
        <f t="shared" si="0"/>
        <v>674</v>
      </c>
      <c r="D25" s="21">
        <f t="shared" si="0"/>
        <v>774</v>
      </c>
      <c r="E25" s="22">
        <f t="shared" si="1"/>
        <v>87.08010335917312</v>
      </c>
      <c r="F25" s="23">
        <v>0</v>
      </c>
      <c r="G25" s="23">
        <v>0</v>
      </c>
      <c r="H25" s="23">
        <v>394</v>
      </c>
      <c r="I25" s="21">
        <f t="shared" si="2"/>
        <v>394</v>
      </c>
      <c r="J25" s="24">
        <v>372</v>
      </c>
      <c r="K25" s="22">
        <f t="shared" si="3"/>
        <v>105.91397849462365</v>
      </c>
      <c r="L25" s="23">
        <v>0</v>
      </c>
      <c r="M25" s="23">
        <v>139</v>
      </c>
      <c r="N25" s="21">
        <f t="shared" si="4"/>
        <v>139</v>
      </c>
      <c r="O25" s="24">
        <v>253</v>
      </c>
      <c r="P25" s="22">
        <f t="shared" si="5"/>
        <v>54.9407114624506</v>
      </c>
      <c r="Q25" s="23">
        <v>27</v>
      </c>
      <c r="R25" s="24">
        <v>53</v>
      </c>
      <c r="S25" s="22">
        <f t="shared" si="6"/>
        <v>50.943396226415096</v>
      </c>
      <c r="T25" s="23">
        <v>0</v>
      </c>
      <c r="U25" s="23">
        <v>74</v>
      </c>
      <c r="V25" s="21">
        <f t="shared" si="7"/>
        <v>74</v>
      </c>
      <c r="W25" s="24">
        <v>47</v>
      </c>
      <c r="X25" s="22">
        <f t="shared" si="8"/>
        <v>157.4468085106383</v>
      </c>
      <c r="Y25" s="23">
        <v>40</v>
      </c>
      <c r="Z25" s="24">
        <v>43</v>
      </c>
      <c r="AA25" s="22">
        <f t="shared" si="9"/>
        <v>93.02325581395348</v>
      </c>
      <c r="AB25" s="23">
        <v>0</v>
      </c>
      <c r="AC25" s="24">
        <v>1</v>
      </c>
      <c r="AD25" s="25">
        <v>1</v>
      </c>
      <c r="AE25" s="23">
        <v>0</v>
      </c>
      <c r="AF25" s="24">
        <v>5</v>
      </c>
      <c r="AG25" s="16">
        <f t="shared" si="10"/>
        <v>0</v>
      </c>
    </row>
    <row r="26" spans="1:33" s="17" customFormat="1" ht="13.5" customHeight="1">
      <c r="A26" s="18" t="s">
        <v>58</v>
      </c>
      <c r="B26" s="19" t="s">
        <v>59</v>
      </c>
      <c r="C26" s="20">
        <f t="shared" si="0"/>
        <v>348</v>
      </c>
      <c r="D26" s="21">
        <f t="shared" si="0"/>
        <v>619</v>
      </c>
      <c r="E26" s="22">
        <f t="shared" si="1"/>
        <v>56.219709208400644</v>
      </c>
      <c r="F26" s="23">
        <v>0</v>
      </c>
      <c r="G26" s="23">
        <v>131</v>
      </c>
      <c r="H26" s="23">
        <v>62</v>
      </c>
      <c r="I26" s="21">
        <f t="shared" si="2"/>
        <v>193</v>
      </c>
      <c r="J26" s="24">
        <v>284</v>
      </c>
      <c r="K26" s="22">
        <f t="shared" si="3"/>
        <v>67.95774647887323</v>
      </c>
      <c r="L26" s="23">
        <v>86</v>
      </c>
      <c r="M26" s="23">
        <v>24</v>
      </c>
      <c r="N26" s="21">
        <f t="shared" si="4"/>
        <v>110</v>
      </c>
      <c r="O26" s="24">
        <v>195</v>
      </c>
      <c r="P26" s="22">
        <f t="shared" si="5"/>
        <v>56.41025641025641</v>
      </c>
      <c r="Q26" s="23">
        <v>10</v>
      </c>
      <c r="R26" s="24">
        <v>46</v>
      </c>
      <c r="S26" s="22">
        <f t="shared" si="6"/>
        <v>21.73913043478261</v>
      </c>
      <c r="T26" s="23">
        <v>0</v>
      </c>
      <c r="U26" s="23">
        <v>21</v>
      </c>
      <c r="V26" s="21">
        <f t="shared" si="7"/>
        <v>21</v>
      </c>
      <c r="W26" s="24">
        <v>47</v>
      </c>
      <c r="X26" s="22">
        <f t="shared" si="8"/>
        <v>44.680851063829785</v>
      </c>
      <c r="Y26" s="23">
        <v>14</v>
      </c>
      <c r="Z26" s="24">
        <v>43</v>
      </c>
      <c r="AA26" s="22">
        <f t="shared" si="9"/>
        <v>32.55813953488372</v>
      </c>
      <c r="AB26" s="23">
        <v>0</v>
      </c>
      <c r="AC26" s="24"/>
      <c r="AD26" s="25"/>
      <c r="AE26" s="23">
        <v>0</v>
      </c>
      <c r="AF26" s="24">
        <v>4</v>
      </c>
      <c r="AG26" s="16">
        <f t="shared" si="10"/>
        <v>0</v>
      </c>
    </row>
    <row r="27" spans="1:33" s="17" customFormat="1" ht="13.5" customHeight="1">
      <c r="A27" s="18" t="s">
        <v>60</v>
      </c>
      <c r="B27" s="19" t="s">
        <v>61</v>
      </c>
      <c r="C27" s="20">
        <f t="shared" si="0"/>
        <v>706</v>
      </c>
      <c r="D27" s="21">
        <f t="shared" si="0"/>
        <v>1078</v>
      </c>
      <c r="E27" s="22">
        <f t="shared" si="1"/>
        <v>65.49165120593692</v>
      </c>
      <c r="F27" s="23">
        <v>0</v>
      </c>
      <c r="G27" s="23">
        <v>0</v>
      </c>
      <c r="H27" s="23">
        <v>337</v>
      </c>
      <c r="I27" s="21">
        <f t="shared" si="2"/>
        <v>337</v>
      </c>
      <c r="J27" s="24">
        <v>525</v>
      </c>
      <c r="K27" s="22">
        <f t="shared" si="3"/>
        <v>64.19047619047619</v>
      </c>
      <c r="L27" s="23">
        <v>4</v>
      </c>
      <c r="M27" s="23">
        <v>200</v>
      </c>
      <c r="N27" s="21">
        <f t="shared" si="4"/>
        <v>204</v>
      </c>
      <c r="O27" s="24">
        <v>400</v>
      </c>
      <c r="P27" s="22">
        <f t="shared" si="5"/>
        <v>51</v>
      </c>
      <c r="Q27" s="23">
        <v>98</v>
      </c>
      <c r="R27" s="24">
        <v>58</v>
      </c>
      <c r="S27" s="22">
        <f t="shared" si="6"/>
        <v>168.9655172413793</v>
      </c>
      <c r="T27" s="23">
        <v>0</v>
      </c>
      <c r="U27" s="23">
        <v>58</v>
      </c>
      <c r="V27" s="21">
        <f t="shared" si="7"/>
        <v>58</v>
      </c>
      <c r="W27" s="24">
        <v>47</v>
      </c>
      <c r="X27" s="22">
        <f t="shared" si="8"/>
        <v>123.40425531914893</v>
      </c>
      <c r="Y27" s="23">
        <v>9</v>
      </c>
      <c r="Z27" s="24">
        <v>43</v>
      </c>
      <c r="AA27" s="22">
        <f t="shared" si="9"/>
        <v>20.930232558139537</v>
      </c>
      <c r="AB27" s="23">
        <v>0</v>
      </c>
      <c r="AC27" s="24"/>
      <c r="AD27" s="25"/>
      <c r="AE27" s="23">
        <v>0</v>
      </c>
      <c r="AF27" s="24">
        <v>5</v>
      </c>
      <c r="AG27" s="16">
        <f t="shared" si="10"/>
        <v>0</v>
      </c>
    </row>
    <row r="28" spans="1:33" s="17" customFormat="1" ht="13.5" customHeight="1">
      <c r="A28" s="18" t="s">
        <v>62</v>
      </c>
      <c r="B28" s="19" t="s">
        <v>63</v>
      </c>
      <c r="C28" s="20">
        <f t="shared" si="0"/>
        <v>474</v>
      </c>
      <c r="D28" s="21">
        <f t="shared" si="0"/>
        <v>898</v>
      </c>
      <c r="E28" s="22">
        <f t="shared" si="1"/>
        <v>52.78396436525612</v>
      </c>
      <c r="F28" s="23">
        <v>0</v>
      </c>
      <c r="G28" s="23">
        <v>213</v>
      </c>
      <c r="H28" s="23">
        <v>125</v>
      </c>
      <c r="I28" s="21">
        <f t="shared" si="2"/>
        <v>338</v>
      </c>
      <c r="J28" s="24">
        <v>423</v>
      </c>
      <c r="K28" s="22">
        <f t="shared" si="3"/>
        <v>79.90543735224587</v>
      </c>
      <c r="L28" s="23">
        <v>55</v>
      </c>
      <c r="M28" s="23">
        <v>0</v>
      </c>
      <c r="N28" s="21">
        <f t="shared" si="4"/>
        <v>55</v>
      </c>
      <c r="O28" s="24">
        <v>313</v>
      </c>
      <c r="P28" s="22">
        <f t="shared" si="5"/>
        <v>17.57188498402556</v>
      </c>
      <c r="Q28" s="23">
        <v>7</v>
      </c>
      <c r="R28" s="24">
        <v>68</v>
      </c>
      <c r="S28" s="22">
        <f t="shared" si="6"/>
        <v>10.294117647058822</v>
      </c>
      <c r="T28" s="23">
        <v>0</v>
      </c>
      <c r="U28" s="23">
        <v>57</v>
      </c>
      <c r="V28" s="21">
        <f t="shared" si="7"/>
        <v>57</v>
      </c>
      <c r="W28" s="24">
        <v>47</v>
      </c>
      <c r="X28" s="22">
        <f t="shared" si="8"/>
        <v>121.27659574468086</v>
      </c>
      <c r="Y28" s="23">
        <v>17</v>
      </c>
      <c r="Z28" s="24">
        <v>43</v>
      </c>
      <c r="AA28" s="22">
        <f t="shared" si="9"/>
        <v>39.53488372093023</v>
      </c>
      <c r="AB28" s="23">
        <v>0</v>
      </c>
      <c r="AC28" s="24"/>
      <c r="AD28" s="25"/>
      <c r="AE28" s="23">
        <v>0</v>
      </c>
      <c r="AF28" s="24">
        <v>4</v>
      </c>
      <c r="AG28" s="16">
        <f t="shared" si="10"/>
        <v>0</v>
      </c>
    </row>
    <row r="29" spans="1:33" s="17" customFormat="1" ht="13.5" customHeight="1" thickBot="1">
      <c r="A29" s="45" t="s">
        <v>64</v>
      </c>
      <c r="B29" s="46"/>
      <c r="C29" s="26">
        <f t="shared" si="0"/>
        <v>12475</v>
      </c>
      <c r="D29" s="27">
        <f t="shared" si="0"/>
        <v>18468</v>
      </c>
      <c r="E29" s="28">
        <f t="shared" si="1"/>
        <v>67.54927442061945</v>
      </c>
      <c r="F29" s="29">
        <v>40</v>
      </c>
      <c r="G29" s="29">
        <v>1231</v>
      </c>
      <c r="H29" s="29">
        <v>6010</v>
      </c>
      <c r="I29" s="30">
        <f t="shared" si="2"/>
        <v>7281</v>
      </c>
      <c r="J29" s="31">
        <f>SUM(J10:J28)</f>
        <v>8870</v>
      </c>
      <c r="K29" s="28">
        <f t="shared" si="3"/>
        <v>82.08568207440811</v>
      </c>
      <c r="L29" s="29">
        <v>1210</v>
      </c>
      <c r="M29" s="29">
        <v>1001</v>
      </c>
      <c r="N29" s="30">
        <f t="shared" si="4"/>
        <v>2211</v>
      </c>
      <c r="O29" s="32">
        <f>SUM(O10:O28)</f>
        <v>6676</v>
      </c>
      <c r="P29" s="28">
        <f t="shared" si="5"/>
        <v>33.11863391252247</v>
      </c>
      <c r="Q29" s="29">
        <v>526</v>
      </c>
      <c r="R29" s="31">
        <f>SUM(R10:R28)</f>
        <v>1103</v>
      </c>
      <c r="S29" s="28">
        <f t="shared" si="6"/>
        <v>47.68812330009066</v>
      </c>
      <c r="T29" s="29">
        <v>85</v>
      </c>
      <c r="U29" s="29">
        <v>717</v>
      </c>
      <c r="V29" s="30">
        <f t="shared" si="7"/>
        <v>802</v>
      </c>
      <c r="W29" s="31">
        <f>SUM(W10:W28)</f>
        <v>896</v>
      </c>
      <c r="X29" s="28">
        <f t="shared" si="8"/>
        <v>89.50892857142857</v>
      </c>
      <c r="Y29" s="29">
        <v>1568</v>
      </c>
      <c r="Z29" s="31">
        <f>SUM(Z10:Z28)</f>
        <v>823</v>
      </c>
      <c r="AA29" s="28">
        <f t="shared" si="9"/>
        <v>190.5224787363305</v>
      </c>
      <c r="AB29" s="29">
        <v>0</v>
      </c>
      <c r="AC29" s="31">
        <f>SUM(AC10:AC28)</f>
        <v>10</v>
      </c>
      <c r="AD29" s="33">
        <f>SUM(AD10:AD28)</f>
        <v>10</v>
      </c>
      <c r="AE29" s="29">
        <v>87</v>
      </c>
      <c r="AF29" s="31">
        <f>SUM(AF10:AF28)</f>
        <v>90</v>
      </c>
      <c r="AG29" s="16">
        <f t="shared" si="10"/>
        <v>96.66666666666667</v>
      </c>
    </row>
    <row r="30" s="17" customFormat="1" ht="13.5" thickTop="1"/>
    <row r="31" spans="1:33" s="35" customFormat="1" ht="15.75">
      <c r="A31" s="34" t="s">
        <v>65</v>
      </c>
      <c r="AB31" s="47" t="s">
        <v>66</v>
      </c>
      <c r="AC31" s="47"/>
      <c r="AD31" s="47"/>
      <c r="AE31" s="47"/>
      <c r="AF31" s="47"/>
      <c r="AG31" s="47"/>
    </row>
    <row r="32" s="35" customFormat="1" ht="15">
      <c r="C32" s="36"/>
    </row>
  </sheetData>
  <sheetProtection/>
  <mergeCells count="21">
    <mergeCell ref="A29:B29"/>
    <mergeCell ref="AB31:AG31"/>
    <mergeCell ref="A7:A9"/>
    <mergeCell ref="B7:B9"/>
    <mergeCell ref="C7:C9"/>
    <mergeCell ref="D7:D9"/>
    <mergeCell ref="E7:E9"/>
    <mergeCell ref="A1:AG1"/>
    <mergeCell ref="A2:AG2"/>
    <mergeCell ref="A3:AG3"/>
    <mergeCell ref="A4:AE4"/>
    <mergeCell ref="A5:AE5"/>
    <mergeCell ref="Y8:AA8"/>
    <mergeCell ref="AB8:AD8"/>
    <mergeCell ref="AE8:AG8"/>
    <mergeCell ref="A6:AE6"/>
    <mergeCell ref="F7:AG7"/>
    <mergeCell ref="F8:K8"/>
    <mergeCell ref="L8:P8"/>
    <mergeCell ref="Q8:S8"/>
    <mergeCell ref="T8:X8"/>
  </mergeCells>
  <printOptions horizontalCentered="1"/>
  <pageMargins left="0" right="0" top="0.3937007874015748" bottom="0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2024-04-13T11:53:58Z</cp:lastPrinted>
  <dcterms:created xsi:type="dcterms:W3CDTF">2024-04-13T11:26:50Z</dcterms:created>
  <dcterms:modified xsi:type="dcterms:W3CDTF">2024-04-16T02:19:01Z</dcterms:modified>
  <cp:category/>
  <cp:version/>
  <cp:contentType/>
  <cp:contentStatus/>
</cp:coreProperties>
</file>