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activeTab="0"/>
  </bookViews>
  <sheets>
    <sheet name="PB Desember" sheetId="1" r:id="rId1"/>
  </sheets>
  <externalReferences>
    <externalReference r:id="rId4"/>
  </externalReferences>
  <definedNames>
    <definedName name="JR_PAGE_ANCHOR_0_1" localSheetId="0">'PB Desember'!$A$1</definedName>
  </definedNames>
  <calcPr fullCalcOnLoad="1"/>
</workbook>
</file>

<file path=xl/sharedStrings.xml><?xml version="1.0" encoding="utf-8"?>
<sst xmlns="http://schemas.openxmlformats.org/spreadsheetml/2006/main" count="87" uniqueCount="68">
  <si>
    <t>TABEL 21</t>
  </si>
  <si>
    <t>JUMLAH PELAYANAN PESERTA KB BARU BERDASARKAN METODE KONTRASEPSI</t>
  </si>
  <si>
    <t>S.D BULAN  : DES -  2023</t>
  </si>
  <si>
    <t>Prov :  JAWA TIMUR</t>
  </si>
  <si>
    <t>Kab  :  NGAWI</t>
  </si>
  <si>
    <t>KODE</t>
  </si>
  <si>
    <t>KECAMATAN</t>
  </si>
  <si>
    <t>JUMLAH PESERTA KB BARU</t>
  </si>
  <si>
    <t>Target</t>
  </si>
  <si>
    <t>%</t>
  </si>
  <si>
    <t>METODE KONTRASEPSI</t>
  </si>
  <si>
    <t>SUNTIKAN</t>
  </si>
  <si>
    <t>PIL</t>
  </si>
  <si>
    <t>KONDOM</t>
  </si>
  <si>
    <t>IMPLAN</t>
  </si>
  <si>
    <t>IUD</t>
  </si>
  <si>
    <t>VASEKTOMI</t>
  </si>
  <si>
    <t>TUBEKTOMI</t>
  </si>
  <si>
    <t>1 BULANAN</t>
  </si>
  <si>
    <t>3 BULANAN KOMBINASI</t>
  </si>
  <si>
    <t>3 BULANAN PROGESTIN</t>
  </si>
  <si>
    <t>CAPAIAN</t>
  </si>
  <si>
    <t>TARGET</t>
  </si>
  <si>
    <t>KOMBINASI</t>
  </si>
  <si>
    <t>PROGESTIN</t>
  </si>
  <si>
    <t>1 BATANG</t>
  </si>
  <si>
    <t>2 BATANG</t>
  </si>
  <si>
    <t>01</t>
  </si>
  <si>
    <t>SINE</t>
  </si>
  <si>
    <t>02</t>
  </si>
  <si>
    <t>NGRAMBE</t>
  </si>
  <si>
    <t>03</t>
  </si>
  <si>
    <t>JOGOROGO</t>
  </si>
  <si>
    <t>04</t>
  </si>
  <si>
    <t>KENDAL</t>
  </si>
  <si>
    <t>05</t>
  </si>
  <si>
    <t>GENENG</t>
  </si>
  <si>
    <t>06</t>
  </si>
  <si>
    <t>KWADUNGAN</t>
  </si>
  <si>
    <t>07</t>
  </si>
  <si>
    <t>KARANGJATI</t>
  </si>
  <si>
    <t>08</t>
  </si>
  <si>
    <t>PADAS</t>
  </si>
  <si>
    <t>09</t>
  </si>
  <si>
    <t>NGAWI</t>
  </si>
  <si>
    <t>10</t>
  </si>
  <si>
    <t>PARON</t>
  </si>
  <si>
    <t>11</t>
  </si>
  <si>
    <t>KEDUNGGALAR</t>
  </si>
  <si>
    <t>12</t>
  </si>
  <si>
    <t>WIDODAREN</t>
  </si>
  <si>
    <t>13</t>
  </si>
  <si>
    <t>MANTINGAN</t>
  </si>
  <si>
    <t>14</t>
  </si>
  <si>
    <t>PANGKUR</t>
  </si>
  <si>
    <t>15</t>
  </si>
  <si>
    <t>BRINGIN</t>
  </si>
  <si>
    <t>16</t>
  </si>
  <si>
    <t>PITU</t>
  </si>
  <si>
    <t>17</t>
  </si>
  <si>
    <t>KARANGANYAR</t>
  </si>
  <si>
    <t>18</t>
  </si>
  <si>
    <t>GERIH</t>
  </si>
  <si>
    <t>19</t>
  </si>
  <si>
    <t>KASREMAN</t>
  </si>
  <si>
    <t>Jumlah Total</t>
  </si>
  <si>
    <t>* Sumber Data : Hasil Pelayanan KB Baru Aplikasi Siga sampai dengan Bulan Desember 2023</t>
  </si>
  <si>
    <t>Ngawi, 8 Januari 2024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</si>
</sst>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SansSerif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SansSerif"/>
      <family val="2"/>
    </font>
    <font>
      <sz val="10"/>
      <color indexed="8"/>
      <name val="Sans Serif "/>
      <family val="0"/>
    </font>
    <font>
      <b/>
      <sz val="10"/>
      <color indexed="8"/>
      <name val="Sans Serif "/>
      <family val="0"/>
    </font>
    <font>
      <b/>
      <i/>
      <sz val="12"/>
      <name val="SansSerif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SansSerif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SansSerif"/>
      <family val="2"/>
    </font>
    <font>
      <sz val="10"/>
      <color theme="1"/>
      <name val="Sans Serif "/>
      <family val="0"/>
    </font>
    <font>
      <sz val="10"/>
      <color theme="1"/>
      <name val="SansSerif"/>
      <family val="2"/>
    </font>
    <font>
      <b/>
      <sz val="10"/>
      <color theme="1"/>
      <name val="Sans Serif "/>
      <family val="0"/>
    </font>
    <font>
      <b/>
      <sz val="10"/>
      <color theme="1"/>
      <name val="SansSerif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3" fillId="33" borderId="0" xfId="55" applyFont="1" applyFill="1" applyAlignment="1">
      <alignment horizontal="center" vertical="top" wrapText="1"/>
      <protection/>
    </xf>
    <xf numFmtId="0" fontId="44" fillId="0" borderId="0" xfId="55" applyFont="1">
      <alignment/>
      <protection/>
    </xf>
    <xf numFmtId="0" fontId="43" fillId="33" borderId="0" xfId="55" applyFont="1" applyFill="1" applyAlignment="1">
      <alignment horizontal="center" vertical="center" wrapText="1"/>
      <protection/>
    </xf>
    <xf numFmtId="0" fontId="43" fillId="33" borderId="0" xfId="55" applyFont="1" applyFill="1" applyAlignment="1">
      <alignment horizontal="left" vertical="center" wrapText="1"/>
      <protection/>
    </xf>
    <xf numFmtId="0" fontId="45" fillId="0" borderId="10" xfId="55" applyFont="1" applyBorder="1" applyAlignment="1">
      <alignment horizontal="center" vertical="center" wrapText="1"/>
      <protection/>
    </xf>
    <xf numFmtId="0" fontId="45" fillId="0" borderId="11" xfId="55" applyFont="1" applyBorder="1" applyAlignment="1">
      <alignment horizontal="center" vertical="center" wrapText="1"/>
      <protection/>
    </xf>
    <xf numFmtId="0" fontId="45" fillId="0" borderId="12" xfId="55" applyFont="1" applyBorder="1" applyAlignment="1">
      <alignment horizontal="center" vertical="center" wrapText="1"/>
      <protection/>
    </xf>
    <xf numFmtId="0" fontId="45" fillId="0" borderId="13" xfId="55" applyFont="1" applyBorder="1" applyAlignment="1">
      <alignment horizontal="center" vertical="center" wrapText="1"/>
      <protection/>
    </xf>
    <xf numFmtId="0" fontId="45" fillId="0" borderId="14" xfId="55" applyFont="1" applyBorder="1" applyAlignment="1">
      <alignment horizontal="center" vertical="center" wrapText="1"/>
      <protection/>
    </xf>
    <xf numFmtId="0" fontId="46" fillId="0" borderId="0" xfId="55" applyFont="1">
      <alignment/>
      <protection/>
    </xf>
    <xf numFmtId="0" fontId="45" fillId="0" borderId="15" xfId="55" applyFont="1" applyBorder="1" applyAlignment="1">
      <alignment horizontal="center" vertical="center" wrapText="1"/>
      <protection/>
    </xf>
    <xf numFmtId="0" fontId="45" fillId="0" borderId="16" xfId="55" applyFont="1" applyBorder="1" applyAlignment="1">
      <alignment horizontal="center" vertical="center" wrapText="1"/>
      <protection/>
    </xf>
    <xf numFmtId="0" fontId="45" fillId="0" borderId="17" xfId="55" applyFont="1" applyBorder="1" applyAlignment="1">
      <alignment horizontal="center" vertical="center" wrapText="1"/>
      <protection/>
    </xf>
    <xf numFmtId="0" fontId="45" fillId="0" borderId="18" xfId="55" applyFont="1" applyBorder="1" applyAlignment="1">
      <alignment horizontal="center" vertical="center" wrapText="1"/>
      <protection/>
    </xf>
    <xf numFmtId="0" fontId="45" fillId="0" borderId="19" xfId="55" applyFont="1" applyBorder="1" applyAlignment="1">
      <alignment horizontal="center" vertical="center" wrapText="1"/>
      <protection/>
    </xf>
    <xf numFmtId="0" fontId="45" fillId="0" borderId="20" xfId="55" applyFont="1" applyBorder="1" applyAlignment="1">
      <alignment horizontal="center" vertical="center" wrapText="1"/>
      <protection/>
    </xf>
    <xf numFmtId="0" fontId="45" fillId="0" borderId="21" xfId="55" applyFont="1" applyBorder="1" applyAlignment="1">
      <alignment horizontal="center" vertical="center" wrapText="1"/>
      <protection/>
    </xf>
    <xf numFmtId="0" fontId="45" fillId="0" borderId="22" xfId="55" applyFont="1" applyBorder="1" applyAlignment="1">
      <alignment horizontal="center" vertical="center" wrapText="1"/>
      <protection/>
    </xf>
    <xf numFmtId="0" fontId="45" fillId="0" borderId="23" xfId="55" applyFont="1" applyBorder="1" applyAlignment="1">
      <alignment horizontal="center" vertical="center" wrapText="1"/>
      <protection/>
    </xf>
    <xf numFmtId="0" fontId="45" fillId="0" borderId="24" xfId="55" applyFont="1" applyBorder="1" applyAlignment="1">
      <alignment horizontal="center" vertical="center" wrapText="1"/>
      <protection/>
    </xf>
    <xf numFmtId="0" fontId="45" fillId="0" borderId="25" xfId="55" applyFont="1" applyBorder="1" applyAlignment="1">
      <alignment horizontal="center" vertical="center" wrapText="1"/>
      <protection/>
    </xf>
    <xf numFmtId="0" fontId="45" fillId="0" borderId="25" xfId="55" applyFont="1" applyBorder="1" applyAlignment="1">
      <alignment horizontal="center" vertical="center" wrapText="1"/>
      <protection/>
    </xf>
    <xf numFmtId="0" fontId="45" fillId="0" borderId="26" xfId="55" applyFont="1" applyBorder="1" applyAlignment="1">
      <alignment horizontal="center" vertical="center" wrapText="1"/>
      <protection/>
    </xf>
    <xf numFmtId="0" fontId="45" fillId="0" borderId="27" xfId="55" applyFont="1" applyBorder="1" applyAlignment="1">
      <alignment horizontal="center" vertical="center" wrapText="1"/>
      <protection/>
    </xf>
    <xf numFmtId="0" fontId="45" fillId="0" borderId="28" xfId="55" applyFont="1" applyBorder="1" applyAlignment="1">
      <alignment horizontal="center" vertical="center" wrapText="1"/>
      <protection/>
    </xf>
    <xf numFmtId="0" fontId="47" fillId="33" borderId="29" xfId="0" applyFont="1" applyFill="1" applyBorder="1" applyAlignment="1" quotePrefix="1">
      <alignment horizontal="center" vertical="center" wrapText="1"/>
    </xf>
    <xf numFmtId="0" fontId="48" fillId="0" borderId="12" xfId="55" applyFont="1" applyBorder="1" applyAlignment="1">
      <alignment horizontal="left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48" fillId="0" borderId="30" xfId="55" applyFont="1" applyBorder="1" applyAlignment="1">
      <alignment horizontal="center" vertical="center" wrapText="1"/>
      <protection/>
    </xf>
    <xf numFmtId="2" fontId="48" fillId="0" borderId="11" xfId="55" applyNumberFormat="1" applyFont="1" applyBorder="1" applyAlignment="1">
      <alignment horizontal="center" vertical="center" wrapText="1"/>
      <protection/>
    </xf>
    <xf numFmtId="0" fontId="48" fillId="0" borderId="11" xfId="55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/>
    </xf>
    <xf numFmtId="0" fontId="48" fillId="0" borderId="11" xfId="55" applyFont="1" applyBorder="1">
      <alignment/>
      <protection/>
    </xf>
    <xf numFmtId="2" fontId="48" fillId="0" borderId="31" xfId="55" applyNumberFormat="1" applyFont="1" applyBorder="1" applyAlignment="1">
      <alignment horizontal="center" vertical="center" wrapText="1"/>
      <protection/>
    </xf>
    <xf numFmtId="0" fontId="48" fillId="0" borderId="0" xfId="55" applyFont="1">
      <alignment/>
      <protection/>
    </xf>
    <xf numFmtId="0" fontId="48" fillId="0" borderId="17" xfId="55" applyFont="1" applyBorder="1" applyAlignment="1">
      <alignment horizontal="left" vertical="center" wrapText="1"/>
      <protection/>
    </xf>
    <xf numFmtId="0" fontId="49" fillId="0" borderId="16" xfId="0" applyFont="1" applyBorder="1" applyAlignment="1">
      <alignment horizontal="center" vertical="center" wrapText="1"/>
    </xf>
    <xf numFmtId="0" fontId="48" fillId="0" borderId="19" xfId="55" applyFont="1" applyBorder="1" applyAlignment="1">
      <alignment horizontal="center" vertical="center" wrapText="1"/>
      <protection/>
    </xf>
    <xf numFmtId="2" fontId="48" fillId="0" borderId="16" xfId="55" applyNumberFormat="1" applyFont="1" applyBorder="1" applyAlignment="1">
      <alignment horizontal="center" vertical="center" wrapText="1"/>
      <protection/>
    </xf>
    <xf numFmtId="0" fontId="48" fillId="0" borderId="16" xfId="55" applyFont="1" applyBorder="1" applyAlignment="1">
      <alignment horizontal="center" vertical="center" wrapText="1"/>
      <protection/>
    </xf>
    <xf numFmtId="0" fontId="48" fillId="0" borderId="16" xfId="0" applyFont="1" applyBorder="1" applyAlignment="1">
      <alignment horizontal="center" vertical="center"/>
    </xf>
    <xf numFmtId="0" fontId="48" fillId="0" borderId="16" xfId="55" applyFont="1" applyBorder="1">
      <alignment/>
      <protection/>
    </xf>
    <xf numFmtId="2" fontId="48" fillId="0" borderId="32" xfId="55" applyNumberFormat="1" applyFont="1" applyBorder="1" applyAlignment="1">
      <alignment horizontal="center" vertical="center" wrapText="1"/>
      <protection/>
    </xf>
    <xf numFmtId="0" fontId="48" fillId="0" borderId="27" xfId="55" applyFont="1" applyBorder="1" applyAlignment="1">
      <alignment horizontal="left" vertical="center" wrapText="1"/>
      <protection/>
    </xf>
    <xf numFmtId="0" fontId="49" fillId="0" borderId="25" xfId="0" applyFont="1" applyBorder="1" applyAlignment="1">
      <alignment horizontal="center" vertical="center" wrapText="1"/>
    </xf>
    <xf numFmtId="0" fontId="48" fillId="0" borderId="33" xfId="55" applyFont="1" applyBorder="1" applyAlignment="1">
      <alignment horizontal="center" vertical="center" wrapText="1"/>
      <protection/>
    </xf>
    <xf numFmtId="2" fontId="48" fillId="0" borderId="25" xfId="55" applyNumberFormat="1" applyFont="1" applyBorder="1" applyAlignment="1">
      <alignment horizontal="center" vertical="center" wrapText="1"/>
      <protection/>
    </xf>
    <xf numFmtId="0" fontId="48" fillId="0" borderId="25" xfId="55" applyFont="1" applyBorder="1" applyAlignment="1">
      <alignment horizontal="center" vertical="center" wrapText="1"/>
      <protection/>
    </xf>
    <xf numFmtId="0" fontId="48" fillId="0" borderId="25" xfId="0" applyFont="1" applyBorder="1" applyAlignment="1">
      <alignment horizontal="center" vertical="center"/>
    </xf>
    <xf numFmtId="0" fontId="48" fillId="0" borderId="25" xfId="55" applyFont="1" applyBorder="1">
      <alignment/>
      <protection/>
    </xf>
    <xf numFmtId="2" fontId="48" fillId="0" borderId="34" xfId="55" applyNumberFormat="1" applyFont="1" applyBorder="1" applyAlignment="1">
      <alignment horizontal="center" vertical="center" wrapText="1"/>
      <protection/>
    </xf>
    <xf numFmtId="0" fontId="50" fillId="0" borderId="35" xfId="55" applyFont="1" applyBorder="1" applyAlignment="1">
      <alignment horizontal="center" vertical="center" wrapText="1"/>
      <protection/>
    </xf>
    <xf numFmtId="0" fontId="50" fillId="0" borderId="36" xfId="55" applyFont="1" applyBorder="1" applyAlignment="1">
      <alignment horizontal="center" vertical="center" wrapText="1"/>
      <protection/>
    </xf>
    <xf numFmtId="0" fontId="51" fillId="0" borderId="26" xfId="0" applyFont="1" applyBorder="1" applyAlignment="1">
      <alignment horizontal="center" vertical="center" wrapText="1"/>
    </xf>
    <xf numFmtId="0" fontId="50" fillId="0" borderId="37" xfId="55" applyFont="1" applyBorder="1" applyAlignment="1">
      <alignment horizontal="center" vertical="center" wrapText="1"/>
      <protection/>
    </xf>
    <xf numFmtId="2" fontId="50" fillId="0" borderId="26" xfId="55" applyNumberFormat="1" applyFont="1" applyBorder="1" applyAlignment="1">
      <alignment horizontal="center" vertical="center" wrapText="1"/>
      <protection/>
    </xf>
    <xf numFmtId="0" fontId="50" fillId="0" borderId="26" xfId="55" applyFont="1" applyBorder="1" applyAlignment="1">
      <alignment horizontal="center" vertical="center" wrapText="1"/>
      <protection/>
    </xf>
    <xf numFmtId="0" fontId="50" fillId="0" borderId="26" xfId="0" applyFont="1" applyBorder="1" applyAlignment="1">
      <alignment horizontal="center" vertical="center"/>
    </xf>
    <xf numFmtId="0" fontId="50" fillId="0" borderId="26" xfId="55" applyFont="1" applyBorder="1">
      <alignment/>
      <protection/>
    </xf>
    <xf numFmtId="0" fontId="48" fillId="0" borderId="26" xfId="55" applyFont="1" applyBorder="1" applyAlignment="1">
      <alignment horizontal="center" vertical="center" wrapText="1"/>
      <protection/>
    </xf>
    <xf numFmtId="2" fontId="50" fillId="0" borderId="38" xfId="55" applyNumberFormat="1" applyFont="1" applyBorder="1" applyAlignment="1">
      <alignment horizontal="center" vertical="center" wrapText="1"/>
      <protection/>
    </xf>
    <xf numFmtId="0" fontId="50" fillId="0" borderId="0" xfId="55" applyFont="1">
      <alignment/>
      <protection/>
    </xf>
    <xf numFmtId="0" fontId="0" fillId="0" borderId="0" xfId="55">
      <alignment/>
      <protection/>
    </xf>
    <xf numFmtId="0" fontId="25" fillId="0" borderId="0" xfId="0" applyFont="1" applyAlignment="1">
      <alignment horizontal="left" vertical="center"/>
    </xf>
    <xf numFmtId="0" fontId="52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219075</xdr:colOff>
      <xdr:row>31</xdr:row>
      <xdr:rowOff>57150</xdr:rowOff>
    </xdr:from>
    <xdr:to>
      <xdr:col>32</xdr:col>
      <xdr:colOff>504825</xdr:colOff>
      <xdr:row>40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1617" t="23114" r="24435" b="49137"/>
        <a:stretch>
          <a:fillRect/>
        </a:stretch>
      </xdr:blipFill>
      <xdr:spPr>
        <a:xfrm>
          <a:off x="10706100" y="6534150"/>
          <a:ext cx="25050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B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 Januari"/>
      <sheetName val="PB Februari"/>
      <sheetName val="PB Maret"/>
      <sheetName val="PB April"/>
      <sheetName val="PB Mei"/>
      <sheetName val="PB Juni"/>
      <sheetName val="PB Juli"/>
      <sheetName val="PB Agustus"/>
      <sheetName val="PB September"/>
      <sheetName val="PB Oktober"/>
      <sheetName val="PB Nopember"/>
      <sheetName val="PB Desember"/>
      <sheetName val="PB Desember (2)"/>
    </sheetNames>
    <sheetDataSet>
      <sheetData sheetId="10">
        <row r="29">
          <cell r="C29">
            <v>17817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33"/>
  <sheetViews>
    <sheetView tabSelected="1" zoomScale="95" zoomScaleNormal="95" zoomScalePageLayoutView="0" workbookViewId="0" topLeftCell="A1">
      <selection activeCell="N15" sqref="N15"/>
    </sheetView>
  </sheetViews>
  <sheetFormatPr defaultColWidth="9.140625" defaultRowHeight="15"/>
  <cols>
    <col min="1" max="1" width="7.57421875" style="63" customWidth="1"/>
    <col min="2" max="2" width="15.8515625" style="63" customWidth="1"/>
    <col min="3" max="3" width="8.00390625" style="63" customWidth="1"/>
    <col min="4" max="4" width="7.00390625" style="63" customWidth="1"/>
    <col min="5" max="5" width="8.421875" style="63" customWidth="1"/>
    <col min="6" max="6" width="10.28125" style="63" hidden="1" customWidth="1"/>
    <col min="7" max="7" width="11.7109375" style="63" hidden="1" customWidth="1"/>
    <col min="8" max="8" width="12.8515625" style="63" hidden="1" customWidth="1"/>
    <col min="9" max="9" width="6.7109375" style="63" customWidth="1"/>
    <col min="10" max="10" width="7.421875" style="63" customWidth="1"/>
    <col min="11" max="11" width="9.00390625" style="63" customWidth="1"/>
    <col min="12" max="12" width="10.421875" style="63" hidden="1" customWidth="1"/>
    <col min="13" max="13" width="11.00390625" style="63" hidden="1" customWidth="1"/>
    <col min="14" max="14" width="7.421875" style="63" customWidth="1"/>
    <col min="15" max="15" width="7.140625" style="63" customWidth="1"/>
    <col min="16" max="16" width="8.28125" style="63" customWidth="1"/>
    <col min="17" max="17" width="5.8515625" style="63" customWidth="1"/>
    <col min="18" max="18" width="6.7109375" style="63" customWidth="1"/>
    <col min="19" max="19" width="8.140625" style="63" customWidth="1"/>
    <col min="20" max="21" width="9.421875" style="63" hidden="1" customWidth="1"/>
    <col min="22" max="22" width="6.57421875" style="63" customWidth="1"/>
    <col min="23" max="23" width="7.140625" style="63" customWidth="1"/>
    <col min="24" max="24" width="9.421875" style="63" customWidth="1"/>
    <col min="25" max="25" width="5.7109375" style="63" customWidth="1"/>
    <col min="26" max="26" width="6.8515625" style="63" customWidth="1"/>
    <col min="27" max="27" width="8.00390625" style="63" customWidth="1"/>
    <col min="28" max="28" width="7.28125" style="63" customWidth="1"/>
    <col min="29" max="29" width="6.8515625" style="63" customWidth="1"/>
    <col min="30" max="30" width="7.00390625" style="63" customWidth="1"/>
    <col min="31" max="31" width="5.28125" style="63" customWidth="1"/>
    <col min="32" max="32" width="6.8515625" style="63" customWidth="1"/>
    <col min="33" max="33" width="8.00390625" style="63" customWidth="1"/>
    <col min="34" max="16384" width="9.140625" style="63" customWidth="1"/>
  </cols>
  <sheetData>
    <row r="1" spans="1:3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2" customFormat="1" ht="18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" customFormat="1" ht="18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2" customFormat="1" ht="18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2" customFormat="1" ht="18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3" s="10" customFormat="1" ht="23.25" customHeight="1" thickTop="1">
      <c r="A7" s="5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7" t="s">
        <v>10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3" s="10" customFormat="1" ht="20.25" customHeight="1">
      <c r="A8" s="11"/>
      <c r="B8" s="12"/>
      <c r="C8" s="12"/>
      <c r="D8" s="12"/>
      <c r="E8" s="12"/>
      <c r="F8" s="13" t="s">
        <v>11</v>
      </c>
      <c r="G8" s="14"/>
      <c r="H8" s="14"/>
      <c r="I8" s="14"/>
      <c r="J8" s="14"/>
      <c r="K8" s="15"/>
      <c r="L8" s="13" t="s">
        <v>12</v>
      </c>
      <c r="M8" s="14"/>
      <c r="N8" s="14"/>
      <c r="O8" s="14"/>
      <c r="P8" s="15"/>
      <c r="Q8" s="13" t="s">
        <v>13</v>
      </c>
      <c r="R8" s="14"/>
      <c r="S8" s="15"/>
      <c r="T8" s="13" t="s">
        <v>14</v>
      </c>
      <c r="U8" s="14"/>
      <c r="V8" s="14"/>
      <c r="W8" s="14"/>
      <c r="X8" s="15"/>
      <c r="Y8" s="16" t="s">
        <v>15</v>
      </c>
      <c r="Z8" s="17"/>
      <c r="AA8" s="18"/>
      <c r="AB8" s="16" t="s">
        <v>16</v>
      </c>
      <c r="AC8" s="17"/>
      <c r="AD8" s="18"/>
      <c r="AE8" s="16" t="s">
        <v>17</v>
      </c>
      <c r="AF8" s="17"/>
      <c r="AG8" s="19"/>
    </row>
    <row r="9" spans="1:33" s="10" customFormat="1" ht="28.5" customHeight="1" thickBot="1">
      <c r="A9" s="20"/>
      <c r="B9" s="21"/>
      <c r="C9" s="21"/>
      <c r="D9" s="21"/>
      <c r="E9" s="21"/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9</v>
      </c>
      <c r="L9" s="22" t="s">
        <v>23</v>
      </c>
      <c r="M9" s="22" t="s">
        <v>24</v>
      </c>
      <c r="N9" s="22" t="s">
        <v>21</v>
      </c>
      <c r="O9" s="22" t="s">
        <v>22</v>
      </c>
      <c r="P9" s="22" t="s">
        <v>9</v>
      </c>
      <c r="Q9" s="23" t="s">
        <v>21</v>
      </c>
      <c r="R9" s="23" t="s">
        <v>22</v>
      </c>
      <c r="S9" s="23" t="s">
        <v>9</v>
      </c>
      <c r="T9" s="22" t="s">
        <v>25</v>
      </c>
      <c r="U9" s="22" t="s">
        <v>26</v>
      </c>
      <c r="V9" s="22" t="s">
        <v>21</v>
      </c>
      <c r="W9" s="22" t="s">
        <v>22</v>
      </c>
      <c r="X9" s="22" t="s">
        <v>9</v>
      </c>
      <c r="Y9" s="22" t="s">
        <v>21</v>
      </c>
      <c r="Z9" s="22" t="s">
        <v>22</v>
      </c>
      <c r="AA9" s="22" t="s">
        <v>9</v>
      </c>
      <c r="AB9" s="22" t="s">
        <v>21</v>
      </c>
      <c r="AC9" s="22" t="s">
        <v>22</v>
      </c>
      <c r="AD9" s="22" t="s">
        <v>9</v>
      </c>
      <c r="AE9" s="24" t="s">
        <v>21</v>
      </c>
      <c r="AF9" s="22" t="s">
        <v>22</v>
      </c>
      <c r="AG9" s="25" t="s">
        <v>9</v>
      </c>
    </row>
    <row r="10" spans="1:33" s="35" customFormat="1" ht="15" customHeight="1" thickTop="1">
      <c r="A10" s="26" t="s">
        <v>27</v>
      </c>
      <c r="B10" s="27" t="s">
        <v>28</v>
      </c>
      <c r="C10" s="28">
        <v>1156</v>
      </c>
      <c r="D10" s="29">
        <f>J10+O10+R10+W10+Z10+AC10+AF10</f>
        <v>1146</v>
      </c>
      <c r="E10" s="30">
        <f aca="true" t="shared" si="0" ref="E10:E29">C10/D10*100</f>
        <v>100.87260034904013</v>
      </c>
      <c r="F10" s="28">
        <v>2</v>
      </c>
      <c r="G10" s="28">
        <v>7</v>
      </c>
      <c r="H10" s="28">
        <v>711</v>
      </c>
      <c r="I10" s="31">
        <f>SUM(F10:H10)</f>
        <v>720</v>
      </c>
      <c r="J10" s="32">
        <v>558</v>
      </c>
      <c r="K10" s="30">
        <f>I10/J10*100</f>
        <v>129.03225806451613</v>
      </c>
      <c r="L10" s="28">
        <v>248</v>
      </c>
      <c r="M10" s="28">
        <v>0</v>
      </c>
      <c r="N10" s="31">
        <f>L10+M10</f>
        <v>248</v>
      </c>
      <c r="O10" s="32">
        <v>432</v>
      </c>
      <c r="P10" s="30">
        <f>N10/O10*100</f>
        <v>57.407407407407405</v>
      </c>
      <c r="Q10" s="28">
        <v>2</v>
      </c>
      <c r="R10" s="32">
        <v>60</v>
      </c>
      <c r="S10" s="30">
        <f>Q10/R10*100</f>
        <v>3.3333333333333335</v>
      </c>
      <c r="T10" s="28">
        <v>0</v>
      </c>
      <c r="U10" s="28">
        <v>161</v>
      </c>
      <c r="V10" s="33">
        <f>T10+U10</f>
        <v>161</v>
      </c>
      <c r="W10" s="32">
        <v>48</v>
      </c>
      <c r="X10" s="30">
        <f>V10/W10*100</f>
        <v>335.41666666666663</v>
      </c>
      <c r="Y10" s="28">
        <v>25</v>
      </c>
      <c r="Z10" s="32">
        <v>43</v>
      </c>
      <c r="AA10" s="30">
        <f>Y10/Z10*100</f>
        <v>58.139534883720934</v>
      </c>
      <c r="AB10" s="28">
        <v>0</v>
      </c>
      <c r="AC10" s="32">
        <v>0</v>
      </c>
      <c r="AD10" s="31" t="e">
        <f>AB10/AC10*100</f>
        <v>#DIV/0!</v>
      </c>
      <c r="AE10" s="28">
        <v>0</v>
      </c>
      <c r="AF10" s="32">
        <v>5</v>
      </c>
      <c r="AG10" s="34">
        <f>AE10/AF10*100</f>
        <v>0</v>
      </c>
    </row>
    <row r="11" spans="1:33" s="35" customFormat="1" ht="15" customHeight="1">
      <c r="A11" s="26" t="s">
        <v>29</v>
      </c>
      <c r="B11" s="36" t="s">
        <v>30</v>
      </c>
      <c r="C11" s="37">
        <v>831</v>
      </c>
      <c r="D11" s="38">
        <f aca="true" t="shared" si="1" ref="D11:D29">J11+O11+R11+W11+Z11+AC11+AF11</f>
        <v>888</v>
      </c>
      <c r="E11" s="39">
        <f t="shared" si="0"/>
        <v>93.58108108108108</v>
      </c>
      <c r="F11" s="37">
        <v>26</v>
      </c>
      <c r="G11" s="37">
        <v>12</v>
      </c>
      <c r="H11" s="37">
        <v>506</v>
      </c>
      <c r="I11" s="40">
        <f aca="true" t="shared" si="2" ref="I11:I29">SUM(F11:H11)</f>
        <v>544</v>
      </c>
      <c r="J11" s="41">
        <v>426</v>
      </c>
      <c r="K11" s="39">
        <f aca="true" t="shared" si="3" ref="K11:K29">I11/J11*100</f>
        <v>127.69953051643192</v>
      </c>
      <c r="L11" s="37">
        <v>44</v>
      </c>
      <c r="M11" s="37">
        <v>5</v>
      </c>
      <c r="N11" s="40">
        <f aca="true" t="shared" si="4" ref="N11:N29">L11+M11</f>
        <v>49</v>
      </c>
      <c r="O11" s="41">
        <v>315</v>
      </c>
      <c r="P11" s="39">
        <f aca="true" t="shared" si="5" ref="P11:P29">N11/O11*100</f>
        <v>15.555555555555555</v>
      </c>
      <c r="Q11" s="37">
        <v>8</v>
      </c>
      <c r="R11" s="41">
        <v>50</v>
      </c>
      <c r="S11" s="39">
        <f aca="true" t="shared" si="6" ref="S11:S29">Q11/R11*100</f>
        <v>16</v>
      </c>
      <c r="T11" s="37">
        <v>0</v>
      </c>
      <c r="U11" s="37">
        <v>133</v>
      </c>
      <c r="V11" s="42">
        <f aca="true" t="shared" si="7" ref="V11:V29">T11+U11</f>
        <v>133</v>
      </c>
      <c r="W11" s="41">
        <v>47</v>
      </c>
      <c r="X11" s="39">
        <f aca="true" t="shared" si="8" ref="X11:X29">V11/W11*100</f>
        <v>282.97872340425533</v>
      </c>
      <c r="Y11" s="37">
        <v>97</v>
      </c>
      <c r="Z11" s="41">
        <v>44</v>
      </c>
      <c r="AA11" s="39">
        <f aca="true" t="shared" si="9" ref="AA11:AA29">Y11/Z11*100</f>
        <v>220.45454545454547</v>
      </c>
      <c r="AB11" s="37">
        <v>0</v>
      </c>
      <c r="AC11" s="41">
        <v>1</v>
      </c>
      <c r="AD11" s="40">
        <f aca="true" t="shared" si="10" ref="AD11:AD29">AB11/AC11*100</f>
        <v>0</v>
      </c>
      <c r="AE11" s="37">
        <v>0</v>
      </c>
      <c r="AF11" s="41">
        <v>5</v>
      </c>
      <c r="AG11" s="43">
        <f aca="true" t="shared" si="11" ref="AG11:AG29">AE11/AF11*100</f>
        <v>0</v>
      </c>
    </row>
    <row r="12" spans="1:33" s="35" customFormat="1" ht="15" customHeight="1">
      <c r="A12" s="26" t="s">
        <v>31</v>
      </c>
      <c r="B12" s="36" t="s">
        <v>32</v>
      </c>
      <c r="C12" s="37">
        <v>504</v>
      </c>
      <c r="D12" s="38">
        <f t="shared" si="1"/>
        <v>950</v>
      </c>
      <c r="E12" s="39">
        <f t="shared" si="0"/>
        <v>53.05263157894737</v>
      </c>
      <c r="F12" s="37">
        <v>2</v>
      </c>
      <c r="G12" s="37">
        <v>16</v>
      </c>
      <c r="H12" s="37">
        <v>362</v>
      </c>
      <c r="I12" s="40">
        <f t="shared" si="2"/>
        <v>380</v>
      </c>
      <c r="J12" s="41">
        <v>459</v>
      </c>
      <c r="K12" s="39">
        <f t="shared" si="3"/>
        <v>82.78867102396515</v>
      </c>
      <c r="L12" s="37">
        <v>56</v>
      </c>
      <c r="M12" s="37">
        <v>0</v>
      </c>
      <c r="N12" s="40">
        <f t="shared" si="4"/>
        <v>56</v>
      </c>
      <c r="O12" s="41">
        <v>344</v>
      </c>
      <c r="P12" s="39">
        <f t="shared" si="5"/>
        <v>16.27906976744186</v>
      </c>
      <c r="Q12" s="37">
        <v>3</v>
      </c>
      <c r="R12" s="41">
        <v>52</v>
      </c>
      <c r="S12" s="39">
        <f t="shared" si="6"/>
        <v>5.769230769230769</v>
      </c>
      <c r="T12" s="37">
        <v>0</v>
      </c>
      <c r="U12" s="37">
        <v>36</v>
      </c>
      <c r="V12" s="42">
        <f t="shared" si="7"/>
        <v>36</v>
      </c>
      <c r="W12" s="41">
        <v>47</v>
      </c>
      <c r="X12" s="39">
        <f t="shared" si="8"/>
        <v>76.59574468085107</v>
      </c>
      <c r="Y12" s="37">
        <v>29</v>
      </c>
      <c r="Z12" s="41">
        <v>43</v>
      </c>
      <c r="AA12" s="39">
        <f t="shared" si="9"/>
        <v>67.44186046511628</v>
      </c>
      <c r="AB12" s="37">
        <v>0</v>
      </c>
      <c r="AC12" s="41">
        <v>0</v>
      </c>
      <c r="AD12" s="40" t="e">
        <f t="shared" si="10"/>
        <v>#DIV/0!</v>
      </c>
      <c r="AE12" s="37">
        <v>0</v>
      </c>
      <c r="AF12" s="41">
        <v>5</v>
      </c>
      <c r="AG12" s="43">
        <f t="shared" si="11"/>
        <v>0</v>
      </c>
    </row>
    <row r="13" spans="1:33" s="35" customFormat="1" ht="15" customHeight="1">
      <c r="A13" s="26" t="s">
        <v>33</v>
      </c>
      <c r="B13" s="36" t="s">
        <v>34</v>
      </c>
      <c r="C13" s="37">
        <v>975</v>
      </c>
      <c r="D13" s="38">
        <f t="shared" si="1"/>
        <v>988</v>
      </c>
      <c r="E13" s="39">
        <f t="shared" si="0"/>
        <v>98.68421052631578</v>
      </c>
      <c r="F13" s="37">
        <v>2</v>
      </c>
      <c r="G13" s="37">
        <v>286</v>
      </c>
      <c r="H13" s="37">
        <v>559</v>
      </c>
      <c r="I13" s="40">
        <f t="shared" si="2"/>
        <v>847</v>
      </c>
      <c r="J13" s="41">
        <v>475</v>
      </c>
      <c r="K13" s="39">
        <f t="shared" si="3"/>
        <v>178.31578947368422</v>
      </c>
      <c r="L13" s="37">
        <v>4</v>
      </c>
      <c r="M13" s="37">
        <v>7</v>
      </c>
      <c r="N13" s="40">
        <f t="shared" si="4"/>
        <v>11</v>
      </c>
      <c r="O13" s="41">
        <v>358</v>
      </c>
      <c r="P13" s="39">
        <f t="shared" si="5"/>
        <v>3.072625698324022</v>
      </c>
      <c r="Q13" s="37">
        <v>3</v>
      </c>
      <c r="R13" s="41">
        <v>60</v>
      </c>
      <c r="S13" s="39">
        <f t="shared" si="6"/>
        <v>5</v>
      </c>
      <c r="T13" s="37">
        <v>51</v>
      </c>
      <c r="U13" s="37">
        <v>18</v>
      </c>
      <c r="V13" s="42">
        <f t="shared" si="7"/>
        <v>69</v>
      </c>
      <c r="W13" s="41">
        <v>47</v>
      </c>
      <c r="X13" s="39">
        <f t="shared" si="8"/>
        <v>146.80851063829786</v>
      </c>
      <c r="Y13" s="37">
        <v>43</v>
      </c>
      <c r="Z13" s="41">
        <v>43</v>
      </c>
      <c r="AA13" s="39">
        <f t="shared" si="9"/>
        <v>100</v>
      </c>
      <c r="AB13" s="37">
        <v>0</v>
      </c>
      <c r="AC13" s="41">
        <v>1</v>
      </c>
      <c r="AD13" s="40">
        <f t="shared" si="10"/>
        <v>0</v>
      </c>
      <c r="AE13" s="37">
        <v>2</v>
      </c>
      <c r="AF13" s="41">
        <v>4</v>
      </c>
      <c r="AG13" s="43">
        <f t="shared" si="11"/>
        <v>50</v>
      </c>
    </row>
    <row r="14" spans="1:33" s="35" customFormat="1" ht="15" customHeight="1">
      <c r="A14" s="26" t="s">
        <v>35</v>
      </c>
      <c r="B14" s="36" t="s">
        <v>36</v>
      </c>
      <c r="C14" s="37">
        <v>1185</v>
      </c>
      <c r="D14" s="38">
        <f t="shared" si="1"/>
        <v>1229</v>
      </c>
      <c r="E14" s="39">
        <f t="shared" si="0"/>
        <v>96.41985353946298</v>
      </c>
      <c r="F14" s="37">
        <v>0</v>
      </c>
      <c r="G14" s="37">
        <v>11</v>
      </c>
      <c r="H14" s="37">
        <v>497</v>
      </c>
      <c r="I14" s="40">
        <f t="shared" si="2"/>
        <v>508</v>
      </c>
      <c r="J14" s="41">
        <v>601</v>
      </c>
      <c r="K14" s="39">
        <f t="shared" si="3"/>
        <v>84.52579034941763</v>
      </c>
      <c r="L14" s="37">
        <v>34</v>
      </c>
      <c r="M14" s="37">
        <v>278</v>
      </c>
      <c r="N14" s="40">
        <f t="shared" si="4"/>
        <v>312</v>
      </c>
      <c r="O14" s="41">
        <v>465</v>
      </c>
      <c r="P14" s="39">
        <f t="shared" si="5"/>
        <v>67.0967741935484</v>
      </c>
      <c r="Q14" s="37">
        <v>253</v>
      </c>
      <c r="R14" s="41">
        <v>66</v>
      </c>
      <c r="S14" s="39">
        <f t="shared" si="6"/>
        <v>383.33333333333337</v>
      </c>
      <c r="T14" s="37">
        <v>0</v>
      </c>
      <c r="U14" s="37">
        <v>7</v>
      </c>
      <c r="V14" s="42">
        <f t="shared" si="7"/>
        <v>7</v>
      </c>
      <c r="W14" s="41">
        <v>47</v>
      </c>
      <c r="X14" s="39">
        <f t="shared" si="8"/>
        <v>14.893617021276595</v>
      </c>
      <c r="Y14" s="37">
        <v>105</v>
      </c>
      <c r="Z14" s="41">
        <v>44</v>
      </c>
      <c r="AA14" s="39">
        <f t="shared" si="9"/>
        <v>238.63636363636363</v>
      </c>
      <c r="AB14" s="37">
        <v>0</v>
      </c>
      <c r="AC14" s="41">
        <v>1</v>
      </c>
      <c r="AD14" s="40">
        <f t="shared" si="10"/>
        <v>0</v>
      </c>
      <c r="AE14" s="37">
        <v>0</v>
      </c>
      <c r="AF14" s="41">
        <v>5</v>
      </c>
      <c r="AG14" s="43">
        <f t="shared" si="11"/>
        <v>0</v>
      </c>
    </row>
    <row r="15" spans="1:33" s="35" customFormat="1" ht="15" customHeight="1">
      <c r="A15" s="26" t="s">
        <v>37</v>
      </c>
      <c r="B15" s="36" t="s">
        <v>38</v>
      </c>
      <c r="C15" s="37">
        <v>511</v>
      </c>
      <c r="D15" s="38">
        <f t="shared" si="1"/>
        <v>361</v>
      </c>
      <c r="E15" s="39">
        <f t="shared" si="0"/>
        <v>141.55124653739614</v>
      </c>
      <c r="F15" s="37">
        <v>0</v>
      </c>
      <c r="G15" s="37">
        <v>1</v>
      </c>
      <c r="H15" s="37">
        <v>398</v>
      </c>
      <c r="I15" s="40">
        <f t="shared" si="2"/>
        <v>399</v>
      </c>
      <c r="J15" s="41">
        <v>139</v>
      </c>
      <c r="K15" s="39">
        <f t="shared" si="3"/>
        <v>287.0503597122302</v>
      </c>
      <c r="L15" s="37">
        <v>55</v>
      </c>
      <c r="M15" s="37">
        <v>0</v>
      </c>
      <c r="N15" s="40">
        <f t="shared" si="4"/>
        <v>55</v>
      </c>
      <c r="O15" s="41">
        <v>84</v>
      </c>
      <c r="P15" s="39">
        <f t="shared" si="5"/>
        <v>65.47619047619048</v>
      </c>
      <c r="Q15" s="37">
        <v>10</v>
      </c>
      <c r="R15" s="41">
        <v>42</v>
      </c>
      <c r="S15" s="39">
        <f t="shared" si="6"/>
        <v>23.809523809523807</v>
      </c>
      <c r="T15" s="37">
        <v>0</v>
      </c>
      <c r="U15" s="37">
        <v>19</v>
      </c>
      <c r="V15" s="42">
        <f t="shared" si="7"/>
        <v>19</v>
      </c>
      <c r="W15" s="41">
        <v>47</v>
      </c>
      <c r="X15" s="39">
        <f t="shared" si="8"/>
        <v>40.42553191489361</v>
      </c>
      <c r="Y15" s="37">
        <v>28</v>
      </c>
      <c r="Z15" s="41">
        <v>44</v>
      </c>
      <c r="AA15" s="39">
        <f t="shared" si="9"/>
        <v>63.63636363636363</v>
      </c>
      <c r="AB15" s="37">
        <v>0</v>
      </c>
      <c r="AC15" s="41">
        <v>0</v>
      </c>
      <c r="AD15" s="40" t="e">
        <f t="shared" si="10"/>
        <v>#DIV/0!</v>
      </c>
      <c r="AE15" s="37">
        <v>0</v>
      </c>
      <c r="AF15" s="41">
        <v>5</v>
      </c>
      <c r="AG15" s="43">
        <f t="shared" si="11"/>
        <v>0</v>
      </c>
    </row>
    <row r="16" spans="1:33" s="35" customFormat="1" ht="15" customHeight="1">
      <c r="A16" s="26" t="s">
        <v>39</v>
      </c>
      <c r="B16" s="36" t="s">
        <v>40</v>
      </c>
      <c r="C16" s="37">
        <v>605</v>
      </c>
      <c r="D16" s="38">
        <f t="shared" si="1"/>
        <v>556</v>
      </c>
      <c r="E16" s="39">
        <f t="shared" si="0"/>
        <v>108.81294964028775</v>
      </c>
      <c r="F16" s="37">
        <v>1</v>
      </c>
      <c r="G16" s="37">
        <v>15</v>
      </c>
      <c r="H16" s="37">
        <v>284</v>
      </c>
      <c r="I16" s="40">
        <f t="shared" si="2"/>
        <v>300</v>
      </c>
      <c r="J16" s="41">
        <v>248</v>
      </c>
      <c r="K16" s="39">
        <f t="shared" si="3"/>
        <v>120.96774193548387</v>
      </c>
      <c r="L16" s="37">
        <v>133</v>
      </c>
      <c r="M16" s="37">
        <v>23</v>
      </c>
      <c r="N16" s="40">
        <f t="shared" si="4"/>
        <v>156</v>
      </c>
      <c r="O16" s="41">
        <v>163</v>
      </c>
      <c r="P16" s="39">
        <f t="shared" si="5"/>
        <v>95.70552147239265</v>
      </c>
      <c r="Q16" s="37">
        <v>103</v>
      </c>
      <c r="R16" s="41">
        <v>48</v>
      </c>
      <c r="S16" s="39">
        <f t="shared" si="6"/>
        <v>214.58333333333334</v>
      </c>
      <c r="T16" s="37">
        <v>0</v>
      </c>
      <c r="U16" s="37">
        <v>20</v>
      </c>
      <c r="V16" s="42">
        <f t="shared" si="7"/>
        <v>20</v>
      </c>
      <c r="W16" s="41">
        <v>47</v>
      </c>
      <c r="X16" s="39">
        <f t="shared" si="8"/>
        <v>42.5531914893617</v>
      </c>
      <c r="Y16" s="37">
        <v>26</v>
      </c>
      <c r="Z16" s="41">
        <v>44</v>
      </c>
      <c r="AA16" s="39">
        <f t="shared" si="9"/>
        <v>59.09090909090909</v>
      </c>
      <c r="AB16" s="37">
        <v>0</v>
      </c>
      <c r="AC16" s="41">
        <v>1</v>
      </c>
      <c r="AD16" s="40">
        <f t="shared" si="10"/>
        <v>0</v>
      </c>
      <c r="AE16" s="37">
        <v>0</v>
      </c>
      <c r="AF16" s="41">
        <v>5</v>
      </c>
      <c r="AG16" s="43">
        <f t="shared" si="11"/>
        <v>0</v>
      </c>
    </row>
    <row r="17" spans="1:33" s="35" customFormat="1" ht="15" customHeight="1">
      <c r="A17" s="26" t="s">
        <v>41</v>
      </c>
      <c r="B17" s="36" t="s">
        <v>42</v>
      </c>
      <c r="C17" s="37">
        <v>835</v>
      </c>
      <c r="D17" s="38">
        <f t="shared" si="1"/>
        <v>1046</v>
      </c>
      <c r="E17" s="39">
        <f t="shared" si="0"/>
        <v>79.82791586998088</v>
      </c>
      <c r="F17" s="37">
        <v>0</v>
      </c>
      <c r="G17" s="37">
        <v>0</v>
      </c>
      <c r="H17" s="37">
        <v>482</v>
      </c>
      <c r="I17" s="40">
        <f t="shared" si="2"/>
        <v>482</v>
      </c>
      <c r="J17" s="41">
        <v>506</v>
      </c>
      <c r="K17" s="39">
        <f t="shared" si="3"/>
        <v>95.25691699604744</v>
      </c>
      <c r="L17" s="37">
        <v>206</v>
      </c>
      <c r="M17" s="37">
        <v>0</v>
      </c>
      <c r="N17" s="40">
        <f t="shared" si="4"/>
        <v>206</v>
      </c>
      <c r="O17" s="41">
        <v>385</v>
      </c>
      <c r="P17" s="39">
        <f t="shared" si="5"/>
        <v>53.5064935064935</v>
      </c>
      <c r="Q17" s="37">
        <v>41</v>
      </c>
      <c r="R17" s="41">
        <v>59</v>
      </c>
      <c r="S17" s="39">
        <f t="shared" si="6"/>
        <v>69.49152542372882</v>
      </c>
      <c r="T17" s="37">
        <v>0</v>
      </c>
      <c r="U17" s="37">
        <v>24</v>
      </c>
      <c r="V17" s="42">
        <f t="shared" si="7"/>
        <v>24</v>
      </c>
      <c r="W17" s="41">
        <v>47</v>
      </c>
      <c r="X17" s="39">
        <f t="shared" si="8"/>
        <v>51.06382978723404</v>
      </c>
      <c r="Y17" s="37">
        <v>82</v>
      </c>
      <c r="Z17" s="41">
        <v>44</v>
      </c>
      <c r="AA17" s="39">
        <f t="shared" si="9"/>
        <v>186.36363636363635</v>
      </c>
      <c r="AB17" s="37">
        <v>0</v>
      </c>
      <c r="AC17" s="41">
        <v>1</v>
      </c>
      <c r="AD17" s="40">
        <f t="shared" si="10"/>
        <v>0</v>
      </c>
      <c r="AE17" s="37">
        <v>0</v>
      </c>
      <c r="AF17" s="41">
        <v>4</v>
      </c>
      <c r="AG17" s="43">
        <f t="shared" si="11"/>
        <v>0</v>
      </c>
    </row>
    <row r="18" spans="1:33" s="35" customFormat="1" ht="15" customHeight="1">
      <c r="A18" s="26" t="s">
        <v>43</v>
      </c>
      <c r="B18" s="36" t="s">
        <v>44</v>
      </c>
      <c r="C18" s="37">
        <v>3259</v>
      </c>
      <c r="D18" s="38">
        <f t="shared" si="1"/>
        <v>2324</v>
      </c>
      <c r="E18" s="39">
        <f t="shared" si="0"/>
        <v>140.23235800344233</v>
      </c>
      <c r="F18" s="37">
        <v>30</v>
      </c>
      <c r="G18" s="37">
        <v>0</v>
      </c>
      <c r="H18" s="37">
        <v>971</v>
      </c>
      <c r="I18" s="40">
        <f t="shared" si="2"/>
        <v>1001</v>
      </c>
      <c r="J18" s="41">
        <v>1167</v>
      </c>
      <c r="K18" s="39">
        <f t="shared" si="3"/>
        <v>85.77549271636676</v>
      </c>
      <c r="L18" s="37">
        <v>292</v>
      </c>
      <c r="M18" s="37">
        <v>170</v>
      </c>
      <c r="N18" s="40">
        <f t="shared" si="4"/>
        <v>462</v>
      </c>
      <c r="O18" s="41">
        <v>950</v>
      </c>
      <c r="P18" s="39">
        <f t="shared" si="5"/>
        <v>48.63157894736842</v>
      </c>
      <c r="Q18" s="37">
        <v>98</v>
      </c>
      <c r="R18" s="41">
        <v>109</v>
      </c>
      <c r="S18" s="39">
        <f t="shared" si="6"/>
        <v>89.90825688073394</v>
      </c>
      <c r="T18" s="37">
        <v>0</v>
      </c>
      <c r="U18" s="37">
        <v>60</v>
      </c>
      <c r="V18" s="42">
        <f t="shared" si="7"/>
        <v>60</v>
      </c>
      <c r="W18" s="41">
        <v>48</v>
      </c>
      <c r="X18" s="39">
        <f t="shared" si="8"/>
        <v>125</v>
      </c>
      <c r="Y18" s="37">
        <v>1493</v>
      </c>
      <c r="Z18" s="41">
        <v>44</v>
      </c>
      <c r="AA18" s="39">
        <f t="shared" si="9"/>
        <v>3393.181818181818</v>
      </c>
      <c r="AB18" s="37">
        <v>0</v>
      </c>
      <c r="AC18" s="41">
        <v>1</v>
      </c>
      <c r="AD18" s="40">
        <f t="shared" si="10"/>
        <v>0</v>
      </c>
      <c r="AE18" s="37">
        <v>145</v>
      </c>
      <c r="AF18" s="41">
        <v>5</v>
      </c>
      <c r="AG18" s="43">
        <f t="shared" si="11"/>
        <v>2900</v>
      </c>
    </row>
    <row r="19" spans="1:33" s="35" customFormat="1" ht="15" customHeight="1">
      <c r="A19" s="26" t="s">
        <v>45</v>
      </c>
      <c r="B19" s="36" t="s">
        <v>46</v>
      </c>
      <c r="C19" s="37">
        <v>1919</v>
      </c>
      <c r="D19" s="38">
        <f t="shared" si="1"/>
        <v>1925</v>
      </c>
      <c r="E19" s="39">
        <f t="shared" si="0"/>
        <v>99.6883116883117</v>
      </c>
      <c r="F19" s="37">
        <v>2</v>
      </c>
      <c r="G19" s="37">
        <v>17</v>
      </c>
      <c r="H19" s="37">
        <v>1318</v>
      </c>
      <c r="I19" s="40">
        <f t="shared" si="2"/>
        <v>1337</v>
      </c>
      <c r="J19" s="41">
        <v>963</v>
      </c>
      <c r="K19" s="39">
        <f t="shared" si="3"/>
        <v>138.8369678089304</v>
      </c>
      <c r="L19" s="37">
        <v>422</v>
      </c>
      <c r="M19" s="37">
        <v>0</v>
      </c>
      <c r="N19" s="40">
        <f t="shared" si="4"/>
        <v>422</v>
      </c>
      <c r="O19" s="41">
        <v>774</v>
      </c>
      <c r="P19" s="39">
        <f t="shared" si="5"/>
        <v>54.52196382428941</v>
      </c>
      <c r="Q19" s="37">
        <v>30</v>
      </c>
      <c r="R19" s="41">
        <v>92</v>
      </c>
      <c r="S19" s="39">
        <f t="shared" si="6"/>
        <v>32.608695652173914</v>
      </c>
      <c r="T19" s="37">
        <v>0</v>
      </c>
      <c r="U19" s="37">
        <v>86</v>
      </c>
      <c r="V19" s="42">
        <f t="shared" si="7"/>
        <v>86</v>
      </c>
      <c r="W19" s="41">
        <v>47</v>
      </c>
      <c r="X19" s="39">
        <f t="shared" si="8"/>
        <v>182.9787234042553</v>
      </c>
      <c r="Y19" s="37">
        <v>44</v>
      </c>
      <c r="Z19" s="41">
        <v>43</v>
      </c>
      <c r="AA19" s="39">
        <f t="shared" si="9"/>
        <v>102.32558139534885</v>
      </c>
      <c r="AB19" s="37">
        <v>0</v>
      </c>
      <c r="AC19" s="41">
        <v>1</v>
      </c>
      <c r="AD19" s="40">
        <f t="shared" si="10"/>
        <v>0</v>
      </c>
      <c r="AE19" s="37">
        <v>0</v>
      </c>
      <c r="AF19" s="41">
        <v>5</v>
      </c>
      <c r="AG19" s="43">
        <f t="shared" si="11"/>
        <v>0</v>
      </c>
    </row>
    <row r="20" spans="1:33" s="35" customFormat="1" ht="15" customHeight="1">
      <c r="A20" s="26" t="s">
        <v>47</v>
      </c>
      <c r="B20" s="36" t="s">
        <v>48</v>
      </c>
      <c r="C20" s="37">
        <v>1065</v>
      </c>
      <c r="D20" s="38">
        <f t="shared" si="1"/>
        <v>1109</v>
      </c>
      <c r="E20" s="39">
        <f t="shared" si="0"/>
        <v>96.03246167718666</v>
      </c>
      <c r="F20" s="37">
        <v>12</v>
      </c>
      <c r="G20" s="37">
        <v>434</v>
      </c>
      <c r="H20" s="37">
        <v>155</v>
      </c>
      <c r="I20" s="40">
        <f t="shared" si="2"/>
        <v>601</v>
      </c>
      <c r="J20" s="41">
        <v>539</v>
      </c>
      <c r="K20" s="39">
        <f t="shared" si="3"/>
        <v>111.50278293135436</v>
      </c>
      <c r="L20" s="37">
        <v>175</v>
      </c>
      <c r="M20" s="37">
        <v>3</v>
      </c>
      <c r="N20" s="40">
        <f t="shared" si="4"/>
        <v>178</v>
      </c>
      <c r="O20" s="41">
        <v>413</v>
      </c>
      <c r="P20" s="39">
        <f t="shared" si="5"/>
        <v>43.09927360774818</v>
      </c>
      <c r="Q20" s="37">
        <v>127</v>
      </c>
      <c r="R20" s="41">
        <v>60</v>
      </c>
      <c r="S20" s="39">
        <f t="shared" si="6"/>
        <v>211.66666666666666</v>
      </c>
      <c r="T20" s="37">
        <v>56</v>
      </c>
      <c r="U20" s="37">
        <v>28</v>
      </c>
      <c r="V20" s="42">
        <f t="shared" si="7"/>
        <v>84</v>
      </c>
      <c r="W20" s="41">
        <v>48</v>
      </c>
      <c r="X20" s="39">
        <f t="shared" si="8"/>
        <v>175</v>
      </c>
      <c r="Y20" s="37">
        <v>75</v>
      </c>
      <c r="Z20" s="41">
        <v>43</v>
      </c>
      <c r="AA20" s="39">
        <f t="shared" si="9"/>
        <v>174.41860465116278</v>
      </c>
      <c r="AB20" s="37">
        <v>0</v>
      </c>
      <c r="AC20" s="41">
        <v>1</v>
      </c>
      <c r="AD20" s="40">
        <f t="shared" si="10"/>
        <v>0</v>
      </c>
      <c r="AE20" s="37">
        <v>0</v>
      </c>
      <c r="AF20" s="41">
        <v>5</v>
      </c>
      <c r="AG20" s="43">
        <f t="shared" si="11"/>
        <v>0</v>
      </c>
    </row>
    <row r="21" spans="1:33" s="35" customFormat="1" ht="15" customHeight="1">
      <c r="A21" s="26" t="s">
        <v>49</v>
      </c>
      <c r="B21" s="36" t="s">
        <v>50</v>
      </c>
      <c r="C21" s="37">
        <v>1113</v>
      </c>
      <c r="D21" s="38">
        <f t="shared" si="1"/>
        <v>919</v>
      </c>
      <c r="E21" s="39">
        <f t="shared" si="0"/>
        <v>121.10990206746463</v>
      </c>
      <c r="F21" s="37">
        <v>0</v>
      </c>
      <c r="G21" s="37">
        <v>12</v>
      </c>
      <c r="H21" s="37">
        <v>632</v>
      </c>
      <c r="I21" s="40">
        <f t="shared" si="2"/>
        <v>644</v>
      </c>
      <c r="J21" s="41">
        <v>442</v>
      </c>
      <c r="K21" s="39">
        <f t="shared" si="3"/>
        <v>145.70135746606334</v>
      </c>
      <c r="L21" s="37">
        <v>11</v>
      </c>
      <c r="M21" s="37">
        <v>294</v>
      </c>
      <c r="N21" s="40">
        <f t="shared" si="4"/>
        <v>305</v>
      </c>
      <c r="O21" s="41">
        <v>330</v>
      </c>
      <c r="P21" s="39">
        <f t="shared" si="5"/>
        <v>92.42424242424242</v>
      </c>
      <c r="Q21" s="37">
        <v>8</v>
      </c>
      <c r="R21" s="41">
        <v>52</v>
      </c>
      <c r="S21" s="39">
        <f t="shared" si="6"/>
        <v>15.384615384615385</v>
      </c>
      <c r="T21" s="37">
        <v>0</v>
      </c>
      <c r="U21" s="37">
        <v>95</v>
      </c>
      <c r="V21" s="42">
        <f t="shared" si="7"/>
        <v>95</v>
      </c>
      <c r="W21" s="41">
        <v>47</v>
      </c>
      <c r="X21" s="39">
        <f t="shared" si="8"/>
        <v>202.1276595744681</v>
      </c>
      <c r="Y21" s="37">
        <v>61</v>
      </c>
      <c r="Z21" s="41">
        <v>43</v>
      </c>
      <c r="AA21" s="39">
        <f t="shared" si="9"/>
        <v>141.86046511627907</v>
      </c>
      <c r="AB21" s="37">
        <v>0</v>
      </c>
      <c r="AC21" s="41">
        <v>0</v>
      </c>
      <c r="AD21" s="40" t="e">
        <f t="shared" si="10"/>
        <v>#DIV/0!</v>
      </c>
      <c r="AE21" s="37">
        <v>0</v>
      </c>
      <c r="AF21" s="41">
        <v>5</v>
      </c>
      <c r="AG21" s="43">
        <f t="shared" si="11"/>
        <v>0</v>
      </c>
    </row>
    <row r="22" spans="1:33" s="35" customFormat="1" ht="15" customHeight="1">
      <c r="A22" s="26" t="s">
        <v>51</v>
      </c>
      <c r="B22" s="36" t="s">
        <v>52</v>
      </c>
      <c r="C22" s="37">
        <v>398</v>
      </c>
      <c r="D22" s="38">
        <f t="shared" si="1"/>
        <v>397</v>
      </c>
      <c r="E22" s="39">
        <f t="shared" si="0"/>
        <v>100.25188916876576</v>
      </c>
      <c r="F22" s="37">
        <v>0</v>
      </c>
      <c r="G22" s="37">
        <v>0</v>
      </c>
      <c r="H22" s="37">
        <v>275</v>
      </c>
      <c r="I22" s="40">
        <f t="shared" si="2"/>
        <v>275</v>
      </c>
      <c r="J22" s="41">
        <v>160</v>
      </c>
      <c r="K22" s="39">
        <f t="shared" si="3"/>
        <v>171.875</v>
      </c>
      <c r="L22" s="37">
        <v>4</v>
      </c>
      <c r="M22" s="37">
        <v>10</v>
      </c>
      <c r="N22" s="40">
        <f t="shared" si="4"/>
        <v>14</v>
      </c>
      <c r="O22" s="41">
        <v>102</v>
      </c>
      <c r="P22" s="39">
        <f t="shared" si="5"/>
        <v>13.725490196078432</v>
      </c>
      <c r="Q22" s="37">
        <v>0</v>
      </c>
      <c r="R22" s="41">
        <v>41</v>
      </c>
      <c r="S22" s="39">
        <f t="shared" si="6"/>
        <v>0</v>
      </c>
      <c r="T22" s="37">
        <v>0</v>
      </c>
      <c r="U22" s="37">
        <v>63</v>
      </c>
      <c r="V22" s="42">
        <f t="shared" si="7"/>
        <v>63</v>
      </c>
      <c r="W22" s="41">
        <v>47</v>
      </c>
      <c r="X22" s="39">
        <f t="shared" si="8"/>
        <v>134.04255319148936</v>
      </c>
      <c r="Y22" s="37">
        <v>46</v>
      </c>
      <c r="Z22" s="41">
        <v>43</v>
      </c>
      <c r="AA22" s="39">
        <f t="shared" si="9"/>
        <v>106.9767441860465</v>
      </c>
      <c r="AB22" s="37">
        <v>0</v>
      </c>
      <c r="AC22" s="41">
        <v>0</v>
      </c>
      <c r="AD22" s="40" t="e">
        <f t="shared" si="10"/>
        <v>#DIV/0!</v>
      </c>
      <c r="AE22" s="37">
        <v>0</v>
      </c>
      <c r="AF22" s="41">
        <v>4</v>
      </c>
      <c r="AG22" s="43">
        <f t="shared" si="11"/>
        <v>0</v>
      </c>
    </row>
    <row r="23" spans="1:33" s="35" customFormat="1" ht="15" customHeight="1">
      <c r="A23" s="26" t="s">
        <v>53</v>
      </c>
      <c r="B23" s="36" t="s">
        <v>54</v>
      </c>
      <c r="C23" s="37">
        <v>549</v>
      </c>
      <c r="D23" s="38">
        <f t="shared" si="1"/>
        <v>549</v>
      </c>
      <c r="E23" s="39">
        <f t="shared" si="0"/>
        <v>100</v>
      </c>
      <c r="F23" s="37">
        <v>0</v>
      </c>
      <c r="G23" s="37">
        <v>248</v>
      </c>
      <c r="H23" s="37">
        <v>159</v>
      </c>
      <c r="I23" s="40">
        <f t="shared" si="2"/>
        <v>407</v>
      </c>
      <c r="J23" s="41">
        <v>248</v>
      </c>
      <c r="K23" s="39">
        <f t="shared" si="3"/>
        <v>164.11290322580646</v>
      </c>
      <c r="L23" s="37">
        <v>88</v>
      </c>
      <c r="M23" s="37">
        <v>1</v>
      </c>
      <c r="N23" s="40">
        <f t="shared" si="4"/>
        <v>89</v>
      </c>
      <c r="O23" s="41">
        <v>162</v>
      </c>
      <c r="P23" s="39">
        <f t="shared" si="5"/>
        <v>54.93827160493827</v>
      </c>
      <c r="Q23" s="37">
        <v>4</v>
      </c>
      <c r="R23" s="41">
        <v>44</v>
      </c>
      <c r="S23" s="39">
        <f t="shared" si="6"/>
        <v>9.090909090909092</v>
      </c>
      <c r="T23" s="37">
        <v>0</v>
      </c>
      <c r="U23" s="37">
        <v>38</v>
      </c>
      <c r="V23" s="42">
        <f t="shared" si="7"/>
        <v>38</v>
      </c>
      <c r="W23" s="41">
        <v>47</v>
      </c>
      <c r="X23" s="39">
        <f t="shared" si="8"/>
        <v>80.85106382978722</v>
      </c>
      <c r="Y23" s="37">
        <v>11</v>
      </c>
      <c r="Z23" s="41">
        <v>43</v>
      </c>
      <c r="AA23" s="39">
        <f t="shared" si="9"/>
        <v>25.581395348837212</v>
      </c>
      <c r="AB23" s="37">
        <v>0</v>
      </c>
      <c r="AC23" s="41">
        <v>0</v>
      </c>
      <c r="AD23" s="40" t="e">
        <f t="shared" si="10"/>
        <v>#DIV/0!</v>
      </c>
      <c r="AE23" s="37">
        <v>0</v>
      </c>
      <c r="AF23" s="41">
        <v>5</v>
      </c>
      <c r="AG23" s="43">
        <f t="shared" si="11"/>
        <v>0</v>
      </c>
    </row>
    <row r="24" spans="1:33" s="35" customFormat="1" ht="15" customHeight="1">
      <c r="A24" s="26" t="s">
        <v>55</v>
      </c>
      <c r="B24" s="36" t="s">
        <v>56</v>
      </c>
      <c r="C24" s="37">
        <v>409</v>
      </c>
      <c r="D24" s="38">
        <f t="shared" si="1"/>
        <v>712</v>
      </c>
      <c r="E24" s="39">
        <f t="shared" si="0"/>
        <v>57.4438202247191</v>
      </c>
      <c r="F24" s="37">
        <v>0</v>
      </c>
      <c r="G24" s="37">
        <v>97</v>
      </c>
      <c r="H24" s="37">
        <v>150</v>
      </c>
      <c r="I24" s="40">
        <f t="shared" si="2"/>
        <v>247</v>
      </c>
      <c r="J24" s="41">
        <v>335</v>
      </c>
      <c r="K24" s="39">
        <f t="shared" si="3"/>
        <v>73.73134328358208</v>
      </c>
      <c r="L24" s="37">
        <v>12</v>
      </c>
      <c r="M24" s="37">
        <v>42</v>
      </c>
      <c r="N24" s="40">
        <f t="shared" si="4"/>
        <v>54</v>
      </c>
      <c r="O24" s="41">
        <v>238</v>
      </c>
      <c r="P24" s="39">
        <f t="shared" si="5"/>
        <v>22.689075630252102</v>
      </c>
      <c r="Q24" s="37">
        <v>26</v>
      </c>
      <c r="R24" s="41">
        <v>43</v>
      </c>
      <c r="S24" s="39">
        <f t="shared" si="6"/>
        <v>60.46511627906976</v>
      </c>
      <c r="T24" s="37">
        <v>0</v>
      </c>
      <c r="U24" s="37">
        <v>50</v>
      </c>
      <c r="V24" s="42">
        <f t="shared" si="7"/>
        <v>50</v>
      </c>
      <c r="W24" s="41">
        <v>47</v>
      </c>
      <c r="X24" s="39">
        <f t="shared" si="8"/>
        <v>106.38297872340425</v>
      </c>
      <c r="Y24" s="37">
        <v>32</v>
      </c>
      <c r="Z24" s="41">
        <v>43</v>
      </c>
      <c r="AA24" s="39">
        <f t="shared" si="9"/>
        <v>74.4186046511628</v>
      </c>
      <c r="AB24" s="37">
        <v>0</v>
      </c>
      <c r="AC24" s="41">
        <v>1</v>
      </c>
      <c r="AD24" s="40">
        <f t="shared" si="10"/>
        <v>0</v>
      </c>
      <c r="AE24" s="37">
        <v>0</v>
      </c>
      <c r="AF24" s="41">
        <v>5</v>
      </c>
      <c r="AG24" s="43">
        <f t="shared" si="11"/>
        <v>0</v>
      </c>
    </row>
    <row r="25" spans="1:33" s="35" customFormat="1" ht="15" customHeight="1">
      <c r="A25" s="26" t="s">
        <v>57</v>
      </c>
      <c r="B25" s="36" t="s">
        <v>58</v>
      </c>
      <c r="C25" s="37">
        <v>914</v>
      </c>
      <c r="D25" s="38">
        <f t="shared" si="1"/>
        <v>774</v>
      </c>
      <c r="E25" s="39">
        <f t="shared" si="0"/>
        <v>118.08785529715762</v>
      </c>
      <c r="F25" s="37">
        <v>0</v>
      </c>
      <c r="G25" s="37">
        <v>0</v>
      </c>
      <c r="H25" s="37">
        <v>555</v>
      </c>
      <c r="I25" s="40">
        <f t="shared" si="2"/>
        <v>555</v>
      </c>
      <c r="J25" s="41">
        <v>372</v>
      </c>
      <c r="K25" s="39">
        <f t="shared" si="3"/>
        <v>149.19354838709677</v>
      </c>
      <c r="L25" s="37">
        <v>0</v>
      </c>
      <c r="M25" s="37">
        <v>171</v>
      </c>
      <c r="N25" s="40">
        <f t="shared" si="4"/>
        <v>171</v>
      </c>
      <c r="O25" s="41">
        <v>253</v>
      </c>
      <c r="P25" s="39">
        <f t="shared" si="5"/>
        <v>67.58893280632411</v>
      </c>
      <c r="Q25" s="37">
        <v>30</v>
      </c>
      <c r="R25" s="41">
        <v>53</v>
      </c>
      <c r="S25" s="39">
        <f t="shared" si="6"/>
        <v>56.60377358490566</v>
      </c>
      <c r="T25" s="37">
        <v>0</v>
      </c>
      <c r="U25" s="37">
        <v>118</v>
      </c>
      <c r="V25" s="42">
        <f t="shared" si="7"/>
        <v>118</v>
      </c>
      <c r="W25" s="41">
        <v>47</v>
      </c>
      <c r="X25" s="39">
        <f t="shared" si="8"/>
        <v>251.06382978723403</v>
      </c>
      <c r="Y25" s="37">
        <v>40</v>
      </c>
      <c r="Z25" s="41">
        <v>43</v>
      </c>
      <c r="AA25" s="39">
        <f t="shared" si="9"/>
        <v>93.02325581395348</v>
      </c>
      <c r="AB25" s="37">
        <v>0</v>
      </c>
      <c r="AC25" s="41">
        <v>1</v>
      </c>
      <c r="AD25" s="40">
        <f t="shared" si="10"/>
        <v>0</v>
      </c>
      <c r="AE25" s="37">
        <v>0</v>
      </c>
      <c r="AF25" s="41">
        <v>5</v>
      </c>
      <c r="AG25" s="43">
        <f t="shared" si="11"/>
        <v>0</v>
      </c>
    </row>
    <row r="26" spans="1:33" s="35" customFormat="1" ht="15" customHeight="1">
      <c r="A26" s="26" t="s">
        <v>59</v>
      </c>
      <c r="B26" s="36" t="s">
        <v>60</v>
      </c>
      <c r="C26" s="37">
        <v>600</v>
      </c>
      <c r="D26" s="38">
        <f t="shared" si="1"/>
        <v>619</v>
      </c>
      <c r="E26" s="39">
        <f t="shared" si="0"/>
        <v>96.93053311793214</v>
      </c>
      <c r="F26" s="37">
        <v>0</v>
      </c>
      <c r="G26" s="37">
        <v>302</v>
      </c>
      <c r="H26" s="37">
        <v>66</v>
      </c>
      <c r="I26" s="40">
        <f t="shared" si="2"/>
        <v>368</v>
      </c>
      <c r="J26" s="41">
        <v>284</v>
      </c>
      <c r="K26" s="39">
        <f t="shared" si="3"/>
        <v>129.5774647887324</v>
      </c>
      <c r="L26" s="37">
        <v>149</v>
      </c>
      <c r="M26" s="37">
        <v>24</v>
      </c>
      <c r="N26" s="40">
        <f t="shared" si="4"/>
        <v>173</v>
      </c>
      <c r="O26" s="41">
        <v>195</v>
      </c>
      <c r="P26" s="39">
        <f t="shared" si="5"/>
        <v>88.71794871794872</v>
      </c>
      <c r="Q26" s="37">
        <v>19</v>
      </c>
      <c r="R26" s="41">
        <v>46</v>
      </c>
      <c r="S26" s="39">
        <f t="shared" si="6"/>
        <v>41.30434782608695</v>
      </c>
      <c r="T26" s="37">
        <v>0</v>
      </c>
      <c r="U26" s="37">
        <v>26</v>
      </c>
      <c r="V26" s="42">
        <f t="shared" si="7"/>
        <v>26</v>
      </c>
      <c r="W26" s="41">
        <v>47</v>
      </c>
      <c r="X26" s="39">
        <f t="shared" si="8"/>
        <v>55.319148936170215</v>
      </c>
      <c r="Y26" s="37">
        <v>14</v>
      </c>
      <c r="Z26" s="41">
        <v>43</v>
      </c>
      <c r="AA26" s="39">
        <f t="shared" si="9"/>
        <v>32.55813953488372</v>
      </c>
      <c r="AB26" s="37">
        <v>0</v>
      </c>
      <c r="AC26" s="41">
        <v>0</v>
      </c>
      <c r="AD26" s="40" t="e">
        <f t="shared" si="10"/>
        <v>#DIV/0!</v>
      </c>
      <c r="AE26" s="37">
        <v>0</v>
      </c>
      <c r="AF26" s="41">
        <v>4</v>
      </c>
      <c r="AG26" s="43">
        <f t="shared" si="11"/>
        <v>0</v>
      </c>
    </row>
    <row r="27" spans="1:33" s="35" customFormat="1" ht="15" customHeight="1">
      <c r="A27" s="26" t="s">
        <v>61</v>
      </c>
      <c r="B27" s="36" t="s">
        <v>62</v>
      </c>
      <c r="C27" s="37">
        <v>1126</v>
      </c>
      <c r="D27" s="38">
        <f t="shared" si="1"/>
        <v>1078</v>
      </c>
      <c r="E27" s="39">
        <f t="shared" si="0"/>
        <v>104.4526901669759</v>
      </c>
      <c r="F27" s="37">
        <v>0</v>
      </c>
      <c r="G27" s="37">
        <v>16</v>
      </c>
      <c r="H27" s="37">
        <v>538</v>
      </c>
      <c r="I27" s="40">
        <f t="shared" si="2"/>
        <v>554</v>
      </c>
      <c r="J27" s="41">
        <v>525</v>
      </c>
      <c r="K27" s="39">
        <f t="shared" si="3"/>
        <v>105.52380952380953</v>
      </c>
      <c r="L27" s="37">
        <v>79</v>
      </c>
      <c r="M27" s="37">
        <v>258</v>
      </c>
      <c r="N27" s="40">
        <f t="shared" si="4"/>
        <v>337</v>
      </c>
      <c r="O27" s="41">
        <v>400</v>
      </c>
      <c r="P27" s="39">
        <f t="shared" si="5"/>
        <v>84.25</v>
      </c>
      <c r="Q27" s="37">
        <v>140</v>
      </c>
      <c r="R27" s="41">
        <v>58</v>
      </c>
      <c r="S27" s="39">
        <f t="shared" si="6"/>
        <v>241.3793103448276</v>
      </c>
      <c r="T27" s="37">
        <v>0</v>
      </c>
      <c r="U27" s="37">
        <v>81</v>
      </c>
      <c r="V27" s="42">
        <f t="shared" si="7"/>
        <v>81</v>
      </c>
      <c r="W27" s="41">
        <v>47</v>
      </c>
      <c r="X27" s="39">
        <f t="shared" si="8"/>
        <v>172.3404255319149</v>
      </c>
      <c r="Y27" s="37">
        <v>14</v>
      </c>
      <c r="Z27" s="41">
        <v>43</v>
      </c>
      <c r="AA27" s="39">
        <f t="shared" si="9"/>
        <v>32.55813953488372</v>
      </c>
      <c r="AB27" s="37">
        <v>0</v>
      </c>
      <c r="AC27" s="41">
        <v>0</v>
      </c>
      <c r="AD27" s="40" t="e">
        <f t="shared" si="10"/>
        <v>#DIV/0!</v>
      </c>
      <c r="AE27" s="37">
        <v>0</v>
      </c>
      <c r="AF27" s="41">
        <v>5</v>
      </c>
      <c r="AG27" s="43">
        <f t="shared" si="11"/>
        <v>0</v>
      </c>
    </row>
    <row r="28" spans="1:33" s="35" customFormat="1" ht="15" customHeight="1" thickBot="1">
      <c r="A28" s="26" t="s">
        <v>63</v>
      </c>
      <c r="B28" s="44" t="s">
        <v>64</v>
      </c>
      <c r="C28" s="45">
        <v>809</v>
      </c>
      <c r="D28" s="46">
        <f t="shared" si="1"/>
        <v>898</v>
      </c>
      <c r="E28" s="47">
        <f t="shared" si="0"/>
        <v>90.0890868596882</v>
      </c>
      <c r="F28" s="45">
        <v>0</v>
      </c>
      <c r="G28" s="45">
        <v>384</v>
      </c>
      <c r="H28" s="45">
        <v>194</v>
      </c>
      <c r="I28" s="48">
        <f t="shared" si="2"/>
        <v>578</v>
      </c>
      <c r="J28" s="49">
        <v>423</v>
      </c>
      <c r="K28" s="47">
        <f t="shared" si="3"/>
        <v>136.64302600472814</v>
      </c>
      <c r="L28" s="45">
        <v>119</v>
      </c>
      <c r="M28" s="45">
        <v>17</v>
      </c>
      <c r="N28" s="48">
        <f t="shared" si="4"/>
        <v>136</v>
      </c>
      <c r="O28" s="49">
        <v>313</v>
      </c>
      <c r="P28" s="47">
        <f t="shared" si="5"/>
        <v>43.45047923322684</v>
      </c>
      <c r="Q28" s="45">
        <v>8</v>
      </c>
      <c r="R28" s="49">
        <v>68</v>
      </c>
      <c r="S28" s="47">
        <f t="shared" si="6"/>
        <v>11.76470588235294</v>
      </c>
      <c r="T28" s="45">
        <v>0</v>
      </c>
      <c r="U28" s="45">
        <v>66</v>
      </c>
      <c r="V28" s="50">
        <f t="shared" si="7"/>
        <v>66</v>
      </c>
      <c r="W28" s="49">
        <v>47</v>
      </c>
      <c r="X28" s="47">
        <f t="shared" si="8"/>
        <v>140.4255319148936</v>
      </c>
      <c r="Y28" s="45">
        <v>21</v>
      </c>
      <c r="Z28" s="49">
        <v>43</v>
      </c>
      <c r="AA28" s="47">
        <f t="shared" si="9"/>
        <v>48.837209302325576</v>
      </c>
      <c r="AB28" s="45">
        <v>0</v>
      </c>
      <c r="AC28" s="49">
        <v>0</v>
      </c>
      <c r="AD28" s="48" t="e">
        <f t="shared" si="10"/>
        <v>#DIV/0!</v>
      </c>
      <c r="AE28" s="45">
        <v>0</v>
      </c>
      <c r="AF28" s="49">
        <v>4</v>
      </c>
      <c r="AG28" s="51">
        <f t="shared" si="11"/>
        <v>0</v>
      </c>
    </row>
    <row r="29" spans="1:33" s="62" customFormat="1" ht="15" customHeight="1" thickBot="1" thickTop="1">
      <c r="A29" s="52" t="s">
        <v>65</v>
      </c>
      <c r="B29" s="53"/>
      <c r="C29" s="54">
        <v>18763</v>
      </c>
      <c r="D29" s="55">
        <f t="shared" si="1"/>
        <v>18468</v>
      </c>
      <c r="E29" s="56">
        <f t="shared" si="0"/>
        <v>101.59735759150963</v>
      </c>
      <c r="F29" s="54">
        <v>77</v>
      </c>
      <c r="G29" s="54">
        <v>1858</v>
      </c>
      <c r="H29" s="54">
        <v>8812</v>
      </c>
      <c r="I29" s="57">
        <f t="shared" si="2"/>
        <v>10747</v>
      </c>
      <c r="J29" s="58">
        <f>SUM(J10:J28)</f>
        <v>8870</v>
      </c>
      <c r="K29" s="56">
        <f t="shared" si="3"/>
        <v>121.16121758737317</v>
      </c>
      <c r="L29" s="54">
        <v>2131</v>
      </c>
      <c r="M29" s="54">
        <v>1303</v>
      </c>
      <c r="N29" s="57">
        <f t="shared" si="4"/>
        <v>3434</v>
      </c>
      <c r="O29" s="58">
        <f>SUM(O10:O28)</f>
        <v>6676</v>
      </c>
      <c r="P29" s="56">
        <f t="shared" si="5"/>
        <v>51.43798681845416</v>
      </c>
      <c r="Q29" s="54">
        <v>913</v>
      </c>
      <c r="R29" s="58">
        <f>SUM(R10:R28)</f>
        <v>1103</v>
      </c>
      <c r="S29" s="56">
        <f t="shared" si="6"/>
        <v>82.77425203989121</v>
      </c>
      <c r="T29" s="54">
        <v>107</v>
      </c>
      <c r="U29" s="54">
        <v>1129</v>
      </c>
      <c r="V29" s="59">
        <f t="shared" si="7"/>
        <v>1236</v>
      </c>
      <c r="W29" s="58">
        <f>SUM(W10:W28)</f>
        <v>896</v>
      </c>
      <c r="X29" s="56">
        <f t="shared" si="8"/>
        <v>137.94642857142858</v>
      </c>
      <c r="Y29" s="54">
        <v>2286</v>
      </c>
      <c r="Z29" s="58">
        <f>SUM(Z10:Z28)</f>
        <v>823</v>
      </c>
      <c r="AA29" s="56">
        <f t="shared" si="9"/>
        <v>277.76427703523694</v>
      </c>
      <c r="AB29" s="54">
        <v>0</v>
      </c>
      <c r="AC29" s="58">
        <f>SUM(AC10:AC28)</f>
        <v>10</v>
      </c>
      <c r="AD29" s="60">
        <f t="shared" si="10"/>
        <v>0</v>
      </c>
      <c r="AE29" s="54">
        <v>147</v>
      </c>
      <c r="AF29" s="58">
        <f>SUM(AF10:AF28)</f>
        <v>90</v>
      </c>
      <c r="AG29" s="61">
        <f t="shared" si="11"/>
        <v>163.33333333333334</v>
      </c>
    </row>
    <row r="30" ht="15" thickTop="1"/>
    <row r="31" spans="1:33" ht="15">
      <c r="A31" s="64" t="s">
        <v>66</v>
      </c>
      <c r="AB31" s="65" t="s">
        <v>67</v>
      </c>
      <c r="AC31" s="65"/>
      <c r="AD31" s="65"/>
      <c r="AE31" s="65"/>
      <c r="AF31" s="65"/>
      <c r="AG31" s="65"/>
    </row>
    <row r="33" ht="14.25">
      <c r="C33" s="63">
        <f>C29-'[1]PB Nopember'!C29</f>
        <v>946</v>
      </c>
    </row>
  </sheetData>
  <sheetProtection/>
  <mergeCells count="21">
    <mergeCell ref="Y8:AA8"/>
    <mergeCell ref="AB8:AD8"/>
    <mergeCell ref="AE8:AG8"/>
    <mergeCell ref="A29:B29"/>
    <mergeCell ref="AB31:AG31"/>
    <mergeCell ref="A7:A9"/>
    <mergeCell ref="B7:B9"/>
    <mergeCell ref="C7:C9"/>
    <mergeCell ref="D7:D9"/>
    <mergeCell ref="E7:E9"/>
    <mergeCell ref="F7:AG7"/>
    <mergeCell ref="F8:K8"/>
    <mergeCell ref="L8:P8"/>
    <mergeCell ref="Q8:S8"/>
    <mergeCell ref="T8:X8"/>
    <mergeCell ref="A1:AE1"/>
    <mergeCell ref="A2:AE2"/>
    <mergeCell ref="A3:AE3"/>
    <mergeCell ref="A4:AE4"/>
    <mergeCell ref="A5:AE5"/>
    <mergeCell ref="A6:AE6"/>
  </mergeCells>
  <printOptions horizontalCentered="1"/>
  <pageMargins left="0" right="0" top="0.3937007874015748" bottom="0" header="0" footer="0"/>
  <pageSetup horizontalDpi="600" verticalDpi="600" orientation="landscape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2024-04-13T11:33:01Z</dcterms:created>
  <dcterms:modified xsi:type="dcterms:W3CDTF">2024-04-13T11:33:28Z</dcterms:modified>
  <cp:category/>
  <cp:version/>
  <cp:contentType/>
  <cp:contentStatus/>
</cp:coreProperties>
</file>